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30" yWindow="-30" windowWidth="28830" windowHeight="6410" activeTab="3"/>
  </bookViews>
  <sheets>
    <sheet name="A-10 Supplier information" sheetId="4" r:id="rId1"/>
    <sheet name="B-2 Cost to import and sell" sheetId="5" r:id="rId2"/>
    <sheet name="B-3 Forward Orders" sheetId="6" r:id="rId3"/>
    <sheet name="C-2 Sales" sheetId="7" r:id="rId4"/>
    <sheet name="C-3 SG&amp;A listing" sheetId="8" r:id="rId5"/>
    <sheet name="C-4 SG&amp;A calculation" sheetId="9" r:id="rId6"/>
    <sheet name="E-7 Sales source" sheetId="10" r:id="rId7"/>
    <sheet name="E-10 Upwards sales" sheetId="11" r:id="rId8"/>
  </sheets>
  <calcPr calcId="152511"/>
</workbook>
</file>

<file path=xl/calcChain.xml><?xml version="1.0" encoding="utf-8"?>
<calcChain xmlns="http://schemas.openxmlformats.org/spreadsheetml/2006/main">
  <c r="K7" i="7" l="1"/>
  <c r="B7" i="11" l="1"/>
  <c r="B6" i="11" s="1"/>
  <c r="B17" i="11"/>
  <c r="B12" i="11" s="1"/>
  <c r="B11" i="11" s="1"/>
  <c r="B10" i="11" s="1"/>
  <c r="C17" i="11"/>
  <c r="C12" i="11" s="1"/>
  <c r="C11" i="11" s="1"/>
  <c r="C10" i="11" s="1"/>
  <c r="B8" i="9"/>
  <c r="B9" i="9" s="1"/>
  <c r="P7" i="7"/>
  <c r="V7" i="7"/>
  <c r="Z7" i="7"/>
  <c r="AA7" i="7" s="1"/>
  <c r="AA9" i="7"/>
  <c r="J7" i="6"/>
  <c r="H8" i="5"/>
  <c r="AD8" i="5" s="1"/>
  <c r="I8" i="5"/>
  <c r="AB8" i="5"/>
  <c r="AC8" i="5"/>
  <c r="AE8" i="5"/>
  <c r="AG8" i="5"/>
  <c r="AH8" i="5"/>
  <c r="H9" i="5"/>
  <c r="AD9" i="5" s="1"/>
  <c r="I9" i="5"/>
  <c r="AE9" i="5" s="1"/>
  <c r="AB9" i="5"/>
  <c r="AC9" i="5" s="1"/>
  <c r="AG9" i="5"/>
  <c r="AH9" i="5"/>
  <c r="H10" i="5"/>
  <c r="AD10" i="5" s="1"/>
  <c r="I10" i="5"/>
  <c r="AE10" i="5" s="1"/>
  <c r="AB10" i="5"/>
  <c r="AC10" i="5" s="1"/>
  <c r="AG10" i="5"/>
  <c r="AH10" i="5"/>
  <c r="AF8" i="5" l="1"/>
  <c r="AL8" i="5" s="1"/>
  <c r="AF10" i="5"/>
  <c r="AL10" i="5" s="1"/>
  <c r="AF9" i="5"/>
  <c r="AL9" i="5" s="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Enter the total sales revenue and quantity as reported in the Sales worksheet</t>
        </r>
      </text>
    </comment>
    <comment ref="B19" authorId="0" shapeId="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<sst xmlns="http://schemas.openxmlformats.org/spreadsheetml/2006/main" count="535" uniqueCount="321">
  <si>
    <t>Order number</t>
  </si>
  <si>
    <t>Invoice number</t>
  </si>
  <si>
    <t>Invoice date</t>
  </si>
  <si>
    <t>Supplier</t>
  </si>
  <si>
    <t>Invoice currency</t>
  </si>
  <si>
    <t>Customer name</t>
  </si>
  <si>
    <t>Location – state</t>
  </si>
  <si>
    <t>Location – city</t>
  </si>
  <si>
    <t>Quantity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</si>
  <si>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</si>
  <si>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</si>
  <si>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</si>
  <si>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</si>
  <si>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</si>
  <si>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</si>
  <si>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</si>
  <si>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</si>
  <si>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</si>
  <si>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</si>
  <si>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</si>
  <si>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</si>
  <si>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</si>
  <si>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</si>
  <si>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[1]</t>
  </si>
  <si>
    <t>Model control code. Please use the formula provided</t>
  </si>
  <si>
    <t xml:space="preserve">Notes:  [1]  </t>
  </si>
  <si>
    <t>Estimated purchased volumes from each exporter over the IP</t>
  </si>
  <si>
    <t xml:space="preserve">[15]  </t>
  </si>
  <si>
    <t>The email address of the contact at the manufacturer (if known).</t>
  </si>
  <si>
    <t xml:space="preserve">[14]  </t>
  </si>
  <si>
    <t>The telephone number of the contact at the manufacturer, including the international direct dialling number and area code (if known).</t>
  </si>
  <si>
    <t xml:space="preserve">[13]  </t>
  </si>
  <si>
    <t>The mailing address of the manufacturer (if known).</t>
  </si>
  <si>
    <t xml:space="preserve">[12]  </t>
  </si>
  <si>
    <t>The position of the contact person at the manufacturer (if known).</t>
  </si>
  <si>
    <t xml:space="preserve">[11]  </t>
  </si>
  <si>
    <t>The name of a contact person at the manufacturer (if known).</t>
  </si>
  <si>
    <t xml:space="preserve">[10]  </t>
  </si>
  <si>
    <t>The name of the manufacturer of the goods (if known).</t>
  </si>
  <si>
    <t xml:space="preserve">[9]  </t>
  </si>
  <si>
    <t>Is your supplier also the manufacturer of the goods?</t>
  </si>
  <si>
    <t xml:space="preserve">[8]  </t>
  </si>
  <si>
    <t>The email address of your contact at your supplier.</t>
  </si>
  <si>
    <t xml:space="preserve">[7]  </t>
  </si>
  <si>
    <t>The telephone number of the contact at your supplier, including the international direct dialling number and area code.</t>
  </si>
  <si>
    <t xml:space="preserve">[6]  </t>
  </si>
  <si>
    <t>The mailing address of your supplier.</t>
  </si>
  <si>
    <t xml:space="preserve">[5]  </t>
  </si>
  <si>
    <t>The position in the company of your contact person.</t>
  </si>
  <si>
    <t xml:space="preserve">[4]  </t>
  </si>
  <si>
    <t>The name of your contact at your supplier.</t>
  </si>
  <si>
    <t xml:space="preserve">[3]  </t>
  </si>
  <si>
    <t>The name of your supplier.</t>
  </si>
  <si>
    <t xml:space="preserve">[2]  </t>
  </si>
  <si>
    <t>The country of where the goods will be manufactured.</t>
  </si>
  <si>
    <t>[15]</t>
  </si>
  <si>
    <t>[14]</t>
  </si>
  <si>
    <t>[13]</t>
  </si>
  <si>
    <t>[12]</t>
  </si>
  <si>
    <t>[11]</t>
  </si>
  <si>
    <t>[10]</t>
  </si>
  <si>
    <t>[9]</t>
  </si>
  <si>
    <t>[8]</t>
  </si>
  <si>
    <t>[7]</t>
  </si>
  <si>
    <t>[6]</t>
  </si>
  <si>
    <t>[5]</t>
  </si>
  <si>
    <t>[4]</t>
  </si>
  <si>
    <t>[3]</t>
  </si>
  <si>
    <t>[2]</t>
  </si>
  <si>
    <t>Estimated Volumes</t>
  </si>
  <si>
    <t>E-mail address</t>
  </si>
  <si>
    <t>Telephone</t>
  </si>
  <si>
    <t>Mailing address</t>
  </si>
  <si>
    <t>Position</t>
  </si>
  <si>
    <t>Name of contact person</t>
  </si>
  <si>
    <t>Name of manufacturer</t>
  </si>
  <si>
    <t>Is the supplier the manufacturer?</t>
  </si>
  <si>
    <t>Contact person</t>
  </si>
  <si>
    <t>Country of manufacture</t>
  </si>
  <si>
    <t>Manufacturer details</t>
  </si>
  <si>
    <t>Supplier details</t>
  </si>
  <si>
    <t>Supplier information</t>
  </si>
  <si>
    <t>INSERT COMPANY NAME</t>
  </si>
  <si>
    <t xml:space="preserve">Calculated delivered duty paid (DDP) value, excluding SG&amp;A, for the line in Australian Dollars. Please use the formula provided. </t>
  </si>
  <si>
    <t xml:space="preserve">[39]  </t>
  </si>
  <si>
    <t>Interim dumping duties paid for the line.</t>
  </si>
  <si>
    <t xml:space="preserve">[37]  </t>
  </si>
  <si>
    <t>Customs duties paid for the line.</t>
  </si>
  <si>
    <t xml:space="preserve">[36]  </t>
  </si>
  <si>
    <t>Any other charges (e.g. bank charges) incurred for the line.</t>
  </si>
  <si>
    <t xml:space="preserve">[35]  </t>
  </si>
  <si>
    <t xml:space="preserve">Allocated inland transportation costs incurred for delivery from the port to its final destination for the line.  Please use the formula provided. </t>
  </si>
  <si>
    <t xml:space="preserve">[34]  </t>
  </si>
  <si>
    <t xml:space="preserve">Allocated port handling and other import charges incurred (e.g. broker's chargers) for the line, excluding duties.  Please use the formula provided. </t>
  </si>
  <si>
    <t xml:space="preserve">[33]  </t>
  </si>
  <si>
    <t xml:space="preserve">Calculated cost of insurance and freight (CIF) value for the line in Australian Dollars. Please use the formula provided. </t>
  </si>
  <si>
    <t xml:space="preserve">[32]  </t>
  </si>
  <si>
    <t xml:space="preserve">Allocated amount of marine insurance for the line in Australian Dollars. Please use the formula provided. </t>
  </si>
  <si>
    <t xml:space="preserve">[31]  </t>
  </si>
  <si>
    <t xml:space="preserve">Allocated amount of ocean freight for the line in Australian Dollars. Please use the formula provided. </t>
  </si>
  <si>
    <t xml:space="preserve">[30]  </t>
  </si>
  <si>
    <t>The net invoice value in Australian Dollars. Please use the formula provided.</t>
  </si>
  <si>
    <t xml:space="preserve">[29]  </t>
  </si>
  <si>
    <t>The net invoice value less discounts and rebates, plus other charges. Please use the formula provided.</t>
  </si>
  <si>
    <t xml:space="preserve">[28]  </t>
  </si>
  <si>
    <t>Any other charges or surcharges that affect the net invoice value.</t>
  </si>
  <si>
    <t xml:space="preserve">[27]  </t>
  </si>
  <si>
    <t>The amount of any deferred (i.e. off-invoice) rebates or allowances paid by the supplier.</t>
  </si>
  <si>
    <t xml:space="preserve">[26]  </t>
  </si>
  <si>
    <t>The amount of any on-invoice discount.  If a % discount applies, show that % discount applying in another column.</t>
  </si>
  <si>
    <t xml:space="preserve">[25]  </t>
  </si>
  <si>
    <t>Gross invoice value in the invoice currency.</t>
  </si>
  <si>
    <t xml:space="preserve">[24]  </t>
  </si>
  <si>
    <t>The currency used on the invoice.</t>
  </si>
  <si>
    <t xml:space="preserve">[23]  </t>
  </si>
  <si>
    <t>Quantity for the line. Specify the unit used e.g. KG, MT</t>
  </si>
  <si>
    <t xml:space="preserve">[22]  </t>
  </si>
  <si>
    <t>The model control code of the goods.</t>
  </si>
  <si>
    <t xml:space="preserve">[21]  </t>
  </si>
  <si>
    <t>The applicable foreign exchange rate for the purchase. If you use a forward forex contract, enter the rate on the contact. Alternatively, enter the rate in your accounting system for this purchase or the rate applied by your bank when paying this invoice.</t>
  </si>
  <si>
    <t xml:space="preserve">[20]  </t>
  </si>
  <si>
    <t>Payment terms in days shown on the commercial invoice; eg. 60 days</t>
  </si>
  <si>
    <t xml:space="preserve">[19]  </t>
  </si>
  <si>
    <t>Shipping terms eg. EXW, FOB, CFR, CIF</t>
  </si>
  <si>
    <t xml:space="preserve">[18]  </t>
  </si>
  <si>
    <t>The date on the commercial invoice issued by your supplier.</t>
  </si>
  <si>
    <t xml:space="preserve">[17]  </t>
  </si>
  <si>
    <t>The invoice number on the commercial invoice issued by your supplier.</t>
  </si>
  <si>
    <t xml:space="preserve">[16]  </t>
  </si>
  <si>
    <t>The date of the purchase order or date that you placed the order with your supplier</t>
  </si>
  <si>
    <t>Order confirmation, contract or purchase order number.</t>
  </si>
  <si>
    <t>Total gross value of the shipment in the invoice currency.</t>
  </si>
  <si>
    <t>Total net quantity for the shipment. Specify the unit used e.g. KG, MT</t>
  </si>
  <si>
    <t>Total inland transportation costs incurred for delivery from the port to its final destination for the shipment.</t>
  </si>
  <si>
    <t>Total port handling and other import charges incurred (e.g. broker's chargers) for the shipment excluding duties.</t>
  </si>
  <si>
    <t xml:space="preserve">The amount of marine insurance in Australian Dollars. Please use the formula provided. </t>
  </si>
  <si>
    <t xml:space="preserve">The amount of ocean freight in Australian Dollars. Please use the formula provided. </t>
  </si>
  <si>
    <t>The applicable foreign exchange rate for the ocean freight and marine insurance. If you use a forward forex contract, enter the rate on the contact. Alternatively, enter the rate in your accounting system for these expenses or the rate applied by your bank when paying these expenses.</t>
  </si>
  <si>
    <t>If you are required to pay for marine insurance, the amount of marine insurance incurred for the shipment. Specify the currency e.g. USD</t>
  </si>
  <si>
    <t>If you are required to pay for ocean freight, the actual amount of ocean freight incurred for the shipment. Specify the currency e.g. USD</t>
  </si>
  <si>
    <t>Name of the manufacturer if it is different from the supplier.</t>
  </si>
  <si>
    <t>Name of the supplier.</t>
  </si>
  <si>
    <t>Country where the manufacturer is located. This may be different to the country where the supplier is located.</t>
  </si>
  <si>
    <t>The Customs entry number or import declaration number of the selected importations.</t>
  </si>
  <si>
    <t>USD</t>
  </si>
  <si>
    <t>A-B-C-1-2-4</t>
  </si>
  <si>
    <t>30 days</t>
  </si>
  <si>
    <t>FOB</t>
  </si>
  <si>
    <t>INV123</t>
  </si>
  <si>
    <t>ORD123</t>
  </si>
  <si>
    <t>Exporter Co</t>
  </si>
  <si>
    <t>China</t>
  </si>
  <si>
    <t>EXAMPLE</t>
  </si>
  <si>
    <t>A-B-C-1-2-3</t>
  </si>
  <si>
    <t>[39]</t>
  </si>
  <si>
    <t>[37]</t>
  </si>
  <si>
    <t>[36]</t>
  </si>
  <si>
    <t>[35]</t>
  </si>
  <si>
    <t>[34]</t>
  </si>
  <si>
    <t>[33]</t>
  </si>
  <si>
    <t>[32]</t>
  </si>
  <si>
    <t>[31]</t>
  </si>
  <si>
    <t>[30]</t>
  </si>
  <si>
    <t>[29]</t>
  </si>
  <si>
    <t>[28]</t>
  </si>
  <si>
    <t>[27]</t>
  </si>
  <si>
    <t>[26]</t>
  </si>
  <si>
    <t>[25]</t>
  </si>
  <si>
    <t>[24]</t>
  </si>
  <si>
    <t>[23]</t>
  </si>
  <si>
    <t>[22]</t>
  </si>
  <si>
    <t>[21]</t>
  </si>
  <si>
    <t>[20]</t>
  </si>
  <si>
    <t>[19]</t>
  </si>
  <si>
    <t>[18]</t>
  </si>
  <si>
    <t>[17]</t>
  </si>
  <si>
    <t>[16]</t>
  </si>
  <si>
    <r>
      <t xml:space="preserve">DDP value </t>
    </r>
    <r>
      <rPr>
        <sz val="10"/>
        <rFont val="Arial"/>
        <family val="2"/>
      </rPr>
      <t>(excluding SG&amp;A)</t>
    </r>
  </si>
  <si>
    <t>Interim dumping duties (IDD)</t>
  </si>
  <si>
    <t>Customs duties</t>
  </si>
  <si>
    <t>Other charges</t>
  </si>
  <si>
    <t>Allocated inland freight expenses</t>
  </si>
  <si>
    <t>Allocated port handling and other import charges</t>
  </si>
  <si>
    <t xml:space="preserve">CIF value (AUD)  </t>
  </si>
  <si>
    <t>Allocated marine insurance (AUD)</t>
  </si>
  <si>
    <t>Allocated overseas freight (AUD)</t>
  </si>
  <si>
    <t>Net invoice value (AUD)</t>
  </si>
  <si>
    <r>
      <t xml:space="preserve">Net invoice value 
</t>
    </r>
    <r>
      <rPr>
        <sz val="10"/>
        <rFont val="Arial"/>
        <family val="2"/>
      </rPr>
      <t>(invoice currency)</t>
    </r>
  </si>
  <si>
    <t>Other charges or surcharges</t>
  </si>
  <si>
    <r>
      <t xml:space="preserve">Gross invoice value 
</t>
    </r>
    <r>
      <rPr>
        <sz val="10"/>
        <rFont val="Arial"/>
        <family val="2"/>
      </rPr>
      <t>(invoice currency)</t>
    </r>
  </si>
  <si>
    <r>
      <t xml:space="preserve">Quantity </t>
    </r>
    <r>
      <rPr>
        <b/>
        <sz val="10"/>
        <color rgb="FFFF0000"/>
        <rFont val="Arial"/>
        <family val="2"/>
      </rPr>
      <t>[specify unit e.g. KG, MT]</t>
    </r>
  </si>
  <si>
    <t>Foreign exchange rate</t>
  </si>
  <si>
    <t>Payment terms</t>
  </si>
  <si>
    <t>Order date</t>
  </si>
  <si>
    <r>
      <t xml:space="preserve">Total gross value 
</t>
    </r>
    <r>
      <rPr>
        <sz val="10"/>
        <rFont val="Arial"/>
        <family val="2"/>
      </rPr>
      <t>(invoice currency)</t>
    </r>
  </si>
  <si>
    <r>
      <t xml:space="preserve">Total net quantity </t>
    </r>
    <r>
      <rPr>
        <b/>
        <sz val="10"/>
        <color rgb="FFFF0000"/>
        <rFont val="Arial"/>
        <family val="2"/>
      </rPr>
      <t>[specify unit e.g. KG, MT]</t>
    </r>
  </si>
  <si>
    <t>Inland freight expenses</t>
  </si>
  <si>
    <t>Port handling and other import charges</t>
  </si>
  <si>
    <t>Marine insurance (AUD)</t>
  </si>
  <si>
    <t>Ocean freight (AUD)</t>
  </si>
  <si>
    <r>
      <t xml:space="preserve">Foreign exchange rate </t>
    </r>
    <r>
      <rPr>
        <sz val="10"/>
        <rFont val="Arial"/>
        <family val="2"/>
      </rPr>
      <t>(for ocean freight &amp; marine insurance)</t>
    </r>
  </si>
  <si>
    <r>
      <t xml:space="preserve">Marine insurance </t>
    </r>
    <r>
      <rPr>
        <b/>
        <sz val="10"/>
        <color rgb="FFFF0000"/>
        <rFont val="Arial"/>
        <family val="2"/>
      </rPr>
      <t>[specify currency]</t>
    </r>
  </si>
  <si>
    <r>
      <t xml:space="preserve">Ocean freight </t>
    </r>
    <r>
      <rPr>
        <b/>
        <sz val="10"/>
        <color rgb="FFFF0000"/>
        <rFont val="Arial"/>
        <family val="2"/>
      </rPr>
      <t>[specify currency]</t>
    </r>
  </si>
  <si>
    <r>
      <t xml:space="preserve">Manufacturer </t>
    </r>
    <r>
      <rPr>
        <sz val="10"/>
        <rFont val="Arial"/>
        <family val="2"/>
      </rPr>
      <t>(if different from supplier)</t>
    </r>
  </si>
  <si>
    <t>Customs entry number/ Import declaration number</t>
  </si>
  <si>
    <t>Expenses for the line</t>
  </si>
  <si>
    <t>Line invoice details of the goods</t>
  </si>
  <si>
    <t>Order/invoice details</t>
  </si>
  <si>
    <t>Total expenses for the shipment</t>
  </si>
  <si>
    <t>Supplier/manufacture details</t>
  </si>
  <si>
    <t>Cost to import and sell</t>
  </si>
  <si>
    <t xml:space="preserve">The estimated value expressed per unit. Estimated Value [9]/Quantity [7]. Please use the formula provided </t>
  </si>
  <si>
    <t>Estimated value of the goods</t>
  </si>
  <si>
    <t>The currency used for the purchase.</t>
  </si>
  <si>
    <t>Quantity in units shown on the invoice. Specify the unit used e.g. KG, MT. If expenses in B-2 Cost to import and sell are based on a different quantity unit, add a column showing that quantity unit</t>
  </si>
  <si>
    <t>The date that the order is expected to arrive</t>
  </si>
  <si>
    <t>Date that the order was made to your supplier</t>
  </si>
  <si>
    <t>The number of the purchase order, or another identifier.</t>
  </si>
  <si>
    <t>Delivery terms eg. EXW, CIF, CFR, FOB, DDP</t>
  </si>
  <si>
    <t>Unit value</t>
  </si>
  <si>
    <t>Estimated value</t>
  </si>
  <si>
    <r>
      <t>Quantity</t>
    </r>
    <r>
      <rPr>
        <b/>
        <sz val="10"/>
        <color rgb="FFFF0000"/>
        <rFont val="Arial"/>
        <family val="2"/>
      </rPr>
      <t xml:space="preserve"> [specify unit e.g. KG, MT]</t>
    </r>
  </si>
  <si>
    <t>Forward Orders</t>
  </si>
  <si>
    <t>The country that the goods were manufactured</t>
  </si>
  <si>
    <t>Order confirmation, contract or purchase order number of your purchase from your supplier if the sale can be linked to a purchase.</t>
  </si>
  <si>
    <t>The name of the manufacturer of the goods if it is different from the supplier.</t>
  </si>
  <si>
    <t>The name of your supplier of the goods if it can be linked to the supplier.</t>
  </si>
  <si>
    <t xml:space="preserve">The net invoice value expressed per unit. Net Invoice Value [20]/Quantity [15]. Please use the formula provided. </t>
  </si>
  <si>
    <t xml:space="preserve">[20.1]  </t>
  </si>
  <si>
    <t>The net invoice value less discounts and rebates, plus other charges. Please use the formula provided</t>
  </si>
  <si>
    <t>Any other charges or surcharges that affect the net invoice value. Insert additional columns and provide a description.</t>
  </si>
  <si>
    <t>The amount of any deferred (i.e. off-invoice) rebates or allowances paid to the customer.</t>
  </si>
  <si>
    <t>The amount of any discount deducted on the invoice on each transaction.  If a % discount applies, show that % discount applying in another column.</t>
  </si>
  <si>
    <t xml:space="preserve">The gross invoice expressed per unit. Gross Invoice Value [16]/Quantity [15]. Please use the formula provided </t>
  </si>
  <si>
    <t xml:space="preserve">[16.1]  </t>
  </si>
  <si>
    <t>Gross invoice value shown on invoice, excluding GST</t>
  </si>
  <si>
    <t>Delivery terms eg. ex-factory, delivered.</t>
  </si>
  <si>
    <t>The quarter that the invoice date falls in. Please use the formula provided</t>
  </si>
  <si>
    <t>The date on the commercial invoice issued to your customer.</t>
  </si>
  <si>
    <t>The invoice number on the commercial invoice issued to your customer.</t>
  </si>
  <si>
    <t>Code used in your records for the model/grade/type identified.</t>
  </si>
  <si>
    <t>Category of the model control code. Please refer to the importer questionnaire for details of the model control code categories and sub-categories</t>
  </si>
  <si>
    <t>City where the customer is located. If the customer is located in multiple cities, the city where the sale is made.</t>
  </si>
  <si>
    <t>State where the customer is located. If the customer is located in multiple states, the state where the sale is made.</t>
  </si>
  <si>
    <t>The level of trade of your customer.</t>
  </si>
  <si>
    <t>Names of your customers.</t>
  </si>
  <si>
    <t>[20.1]</t>
  </si>
  <si>
    <t>[16.1]</t>
  </si>
  <si>
    <t>Purchase order number of the supplier</t>
  </si>
  <si>
    <t>The manufacturer of the goods</t>
  </si>
  <si>
    <t xml:space="preserve">Unit Gross Invoice Value </t>
  </si>
  <si>
    <t>SALES</t>
  </si>
  <si>
    <t>Expense amount for the SG&amp;A account in the relevant period</t>
  </si>
  <si>
    <t>Expense amount for the SG&amp;A account in the most recent accounting period</t>
  </si>
  <si>
    <t>If the expense is a direct selling expense, specify what it is as reported in B-2 Cost to import and sell. E.g. Inland transport</t>
  </si>
  <si>
    <t>Is the expense related to direct selling expense that has been reported in B-2 Cost to import and sell?</t>
  </si>
  <si>
    <t>SG&amp;A account name as per the chart of accounts</t>
  </si>
  <si>
    <t>SG&amp;A account code as per the chart of accounts</t>
  </si>
  <si>
    <t>Yes/No</t>
  </si>
  <si>
    <t>Expense in relevant period</t>
  </si>
  <si>
    <t>Expense in accounting period</t>
  </si>
  <si>
    <t>Type of direct selling expense as reported in B-2</t>
  </si>
  <si>
    <t xml:space="preserve">Is it a direct selling expense? </t>
  </si>
  <si>
    <t>Account name</t>
  </si>
  <si>
    <t>Accounting code</t>
  </si>
  <si>
    <t>SELLING, GENERAL AND ADMINISTRATIVE EXPENSES (including finance expenses)</t>
  </si>
  <si>
    <t>Formula - SG&amp;A as a percentage of revenue</t>
  </si>
  <si>
    <t>%</t>
  </si>
  <si>
    <t>Total SG&amp;A expense in column F of the SG&amp;A listing worksheet excluding direct selling expenses</t>
  </si>
  <si>
    <t>Total SG&amp;A</t>
  </si>
  <si>
    <t>Total net sales revenue (i.e. excluding discounts and rebates) for your company</t>
  </si>
  <si>
    <t>Net Revenue</t>
  </si>
  <si>
    <t>Notes</t>
  </si>
  <si>
    <t>Amount for the relevant period</t>
  </si>
  <si>
    <t>SELLING, GENERAL AND ADMINISTRATIVE EXPENSES</t>
  </si>
  <si>
    <t xml:space="preserve">The source of templated formulas are not required. </t>
  </si>
  <si>
    <t>Add additional rows if additional columns have been inserted into worksheet 'C-2 Sales'.</t>
  </si>
  <si>
    <t>If the accounting code can be traced to a sub-account, provide the sub-account number.</t>
  </si>
  <si>
    <t>Populate the column 'accounting code' with a reference to where the information is found in the accounting system, e.g. GL Account 621.</t>
  </si>
  <si>
    <t>Exhibit can be any form of source document, e.g. a screenshot from your accounting system, a General Ledger file, financial statement, management account etc.</t>
  </si>
  <si>
    <t>Populate the column 'exhibit' with a reference to the relevant exhibit (or attachment) where the information originates.</t>
  </si>
  <si>
    <t>Notes:</t>
  </si>
  <si>
    <t>Purchase order number to the supplier</t>
  </si>
  <si>
    <r>
      <t xml:space="preserve">Accounting code 
</t>
    </r>
    <r>
      <rPr>
        <b/>
        <sz val="8"/>
        <rFont val="Arial"/>
        <family val="2"/>
      </rPr>
      <t>(if applicable)</t>
    </r>
  </si>
  <si>
    <r>
      <rPr>
        <b/>
        <sz val="10"/>
        <rFont val="Arial"/>
        <family val="2"/>
      </rPr>
      <t>Exhibit</t>
    </r>
  </si>
  <si>
    <r>
      <rPr>
        <b/>
        <sz val="10"/>
        <rFont val="Arial"/>
        <family val="2"/>
      </rPr>
      <t>Source</t>
    </r>
  </si>
  <si>
    <t>Column title</t>
  </si>
  <si>
    <r>
      <rPr>
        <b/>
        <sz val="10"/>
        <rFont val="Arial"/>
        <family val="2"/>
      </rPr>
      <t>Column code</t>
    </r>
  </si>
  <si>
    <t xml:space="preserve">Source data for worksheet 'C-2 Sales'  </t>
  </si>
  <si>
    <t>If the account code can be traced to a sub-account, provide the sub-account number.</t>
  </si>
  <si>
    <t>Complete the yellow cells only</t>
  </si>
  <si>
    <t>Note:</t>
  </si>
  <si>
    <t>* account for variance as far as possible.</t>
  </si>
  <si>
    <t xml:space="preserve">  - Re-export sales (if applicable)</t>
  </si>
  <si>
    <t xml:space="preserve">  - Domestic Sales</t>
  </si>
  <si>
    <t>Goods under consideration</t>
  </si>
  <si>
    <t xml:space="preserve">  - Other products D (add new lines as required)</t>
  </si>
  <si>
    <t xml:space="preserve">  - Other products C</t>
  </si>
  <si>
    <t xml:space="preserve">  - Other products B</t>
  </si>
  <si>
    <t xml:space="preserve">  - Other products A </t>
  </si>
  <si>
    <t xml:space="preserve">  - Goods under consideration</t>
  </si>
  <si>
    <t>Summary of all products sold</t>
  </si>
  <si>
    <t xml:space="preserve">  - Variance*</t>
  </si>
  <si>
    <t>Total company sales revenue in the period</t>
  </si>
  <si>
    <t>Difference between the period and financial year</t>
  </si>
  <si>
    <t>Financial year revenue before adjustments</t>
  </si>
  <si>
    <t>Revenue in Income Statement</t>
  </si>
  <si>
    <t>Exhibit</t>
  </si>
  <si>
    <t>Volume</t>
  </si>
  <si>
    <t>Value</t>
  </si>
  <si>
    <t>Description</t>
  </si>
  <si>
    <t>Upwards Sales Reconciliation</t>
  </si>
  <si>
    <t>MCC Category 1 - Prime</t>
  </si>
  <si>
    <t>MCC Category 3 - Finished form</t>
  </si>
  <si>
    <t>MCC Category 4 - Nominal diameter</t>
  </si>
  <si>
    <t>MCC Category 5 - Length</t>
  </si>
  <si>
    <t>MCC Category 6 - Deformation pattern along Length</t>
  </si>
  <si>
    <t>MCC Category 2 - Yield</t>
  </si>
  <si>
    <t>Actual Yield (MPa)</t>
  </si>
  <si>
    <t>Actual yield strength</t>
  </si>
  <si>
    <t>Actual Yield Strength (MPa)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</si>
</sst>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0.0%"/>
  </numFmts>
  <fonts count="19" x14ac:knownFonts="1">
    <font>
      <sz val="10"/>
      <name val="Arial"/>
    </font>
    <font>
      <sz val="10"/>
      <name val="Arial"/>
      <family val="2"/>
    </font>
    <font>
      <sz val="14"/>
      <name val="Arial"/>
      <family val="2"/>
    </font>
    <font>
      <b/>
      <sz val="10"/>
      <name val="Arial"/>
      <family val="2"/>
    </font>
    <font>
      <b/>
      <sz val="10"/>
      <color theme="1"/>
      <name val="Arial"/>
      <family val="2"/>
    </font>
    <font>
      <sz val="10"/>
      <color theme="1"/>
      <name val="Arial"/>
      <family val="2"/>
    </font>
    <font>
      <sz val="11"/>
      <name val="Arial"/>
      <family val="2"/>
    </font>
    <font>
      <b/>
      <sz val="14"/>
      <color indexed="48"/>
      <name val="Arial"/>
      <family val="2"/>
    </font>
    <font>
      <b/>
      <sz val="14"/>
      <color indexed="10"/>
      <name val="Arial"/>
      <family val="2"/>
    </font>
    <font>
      <sz val="10"/>
      <color theme="4"/>
      <name val="Arial"/>
      <family val="2"/>
    </font>
    <font>
      <b/>
      <sz val="10"/>
      <color rgb="FFFF0000"/>
      <name val="Arial"/>
      <family val="2"/>
    </font>
    <font>
      <sz val="10"/>
      <color rgb="FFFF0000"/>
      <name val="Arial"/>
      <family val="2"/>
    </font>
    <font>
      <sz val="10"/>
      <color rgb="FF000000"/>
      <name val="Arial"/>
      <family val="2"/>
    </font>
    <font>
      <b/>
      <sz val="10"/>
      <color rgb="FF000000"/>
      <name val="Arial"/>
      <family val="2"/>
    </font>
    <font>
      <i/>
      <sz val="10"/>
      <color rgb="FFFF0000"/>
      <name val="Arial"/>
      <family val="2"/>
    </font>
    <font>
      <b/>
      <sz val="8"/>
      <name val="Arial"/>
      <family val="2"/>
    </font>
    <font>
      <sz val="12"/>
      <color theme="1"/>
      <name val="Calibri"/>
      <family val="2"/>
      <scheme val="minor"/>
    </font>
    <font>
      <sz val="14"/>
      <color theme="1"/>
      <name val="Arial"/>
      <family val="2"/>
    </font>
    <font>
      <sz val="9"/>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
      <patternFill patternType="solid">
        <fgColor theme="0" tint="-0.249977111117893"/>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right style="medium">
        <color auto="1"/>
      </right>
      <top/>
      <bottom style="thin">
        <color auto="1"/>
      </bottom>
      <diagonal/>
    </border>
    <border>
      <left/>
      <right/>
      <top style="thin">
        <color auto="1"/>
      </top>
      <bottom style="medium">
        <color auto="1"/>
      </bottom>
      <diagonal/>
    </border>
    <border>
      <left/>
      <right/>
      <top style="thin">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s>
  <cellStyleXfs count="9">
    <xf numFmtId="0" fontId="0" fillId="0" borderId="0"/>
    <xf numFmtId="8"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6" fillId="0" borderId="0"/>
  </cellStyleXfs>
  <cellXfs count="129">
    <xf numFmtId="0" fontId="0" fillId="0" borderId="0" xfId="0"/>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3"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0" fillId="0" borderId="0" xfId="0" applyFill="1"/>
    <xf numFmtId="0" fontId="3" fillId="0" borderId="0" xfId="0" applyFont="1" applyFill="1" applyAlignment="1">
      <alignment horizontal="center"/>
    </xf>
    <xf numFmtId="0" fontId="6" fillId="0" borderId="0" xfId="0" applyFont="1" applyAlignment="1">
      <alignment vertical="center" wrapText="1"/>
    </xf>
    <xf numFmtId="0" fontId="1" fillId="0" borderId="0" xfId="3" applyFont="1" applyFill="1" applyAlignment="1">
      <alignment horizontal="right"/>
    </xf>
    <xf numFmtId="0" fontId="1" fillId="0" borderId="0" xfId="0" applyFont="1"/>
    <xf numFmtId="0" fontId="1" fillId="0" borderId="0" xfId="3" applyFont="1" applyAlignment="1">
      <alignment horizontal="right"/>
    </xf>
    <xf numFmtId="0" fontId="7" fillId="0" borderId="0" xfId="0" applyFont="1" applyAlignment="1">
      <alignment horizontal="left"/>
    </xf>
    <xf numFmtId="0" fontId="2" fillId="0" borderId="0" xfId="0" applyFont="1" applyAlignment="1">
      <alignment horizontal="left"/>
    </xf>
    <xf numFmtId="0" fontId="8" fillId="0" borderId="0" xfId="0" applyFont="1" applyAlignment="1">
      <alignment horizontal="left"/>
    </xf>
    <xf numFmtId="0" fontId="1" fillId="0" borderId="0" xfId="0" applyFont="1" applyFill="1" applyAlignment="1">
      <alignment horizontal="right"/>
    </xf>
    <xf numFmtId="0" fontId="1" fillId="0" borderId="0" xfId="0" applyFont="1" applyFill="1" applyAlignment="1">
      <alignment horizontal="left"/>
    </xf>
    <xf numFmtId="43" fontId="0" fillId="0" borderId="0" xfId="2" applyFont="1" applyAlignment="1"/>
    <xf numFmtId="43" fontId="1" fillId="0" borderId="0" xfId="2" applyFont="1" applyAlignment="1"/>
    <xf numFmtId="0" fontId="0" fillId="0" borderId="0" xfId="2" applyNumberFormat="1" applyFont="1" applyAlignment="1"/>
    <xf numFmtId="14" fontId="0" fillId="0" borderId="0" xfId="2" applyNumberFormat="1" applyFont="1" applyAlignment="1"/>
    <xf numFmtId="43" fontId="1" fillId="0" borderId="0" xfId="2" applyFont="1" applyFill="1" applyAlignment="1"/>
    <xf numFmtId="0" fontId="0" fillId="0" borderId="0" xfId="0" applyAlignment="1"/>
    <xf numFmtId="0" fontId="0" fillId="0" borderId="0" xfId="0" applyBorder="1"/>
    <xf numFmtId="0" fontId="0" fillId="0" borderId="0" xfId="0" applyBorder="1" applyAlignment="1"/>
    <xf numFmtId="43" fontId="9" fillId="0" borderId="0" xfId="2" applyFont="1" applyBorder="1" applyAlignment="1"/>
    <xf numFmtId="0" fontId="9" fillId="0" borderId="0" xfId="2" applyNumberFormat="1" applyFont="1" applyBorder="1" applyAlignment="1"/>
    <xf numFmtId="14" fontId="9" fillId="0" borderId="0" xfId="2" applyNumberFormat="1" applyFont="1" applyBorder="1" applyAlignment="1"/>
    <xf numFmtId="0" fontId="9" fillId="0" borderId="0" xfId="2" applyNumberFormat="1" applyFont="1" applyFill="1" applyBorder="1"/>
    <xf numFmtId="43" fontId="9" fillId="0" borderId="0" xfId="2" applyFont="1" applyFill="1" applyBorder="1" applyAlignment="1"/>
    <xf numFmtId="0" fontId="9" fillId="0" borderId="0" xfId="0" applyFont="1" applyBorder="1"/>
    <xf numFmtId="0" fontId="9" fillId="0" borderId="0" xfId="0" applyFont="1" applyFill="1" applyBorder="1"/>
    <xf numFmtId="0" fontId="0" fillId="0" borderId="0" xfId="0" applyAlignment="1">
      <alignment horizontal="center"/>
    </xf>
    <xf numFmtId="0" fontId="3" fillId="0" borderId="0" xfId="0" applyFont="1" applyFill="1" applyAlignment="1">
      <alignment horizontal="center" vertical="center"/>
    </xf>
    <xf numFmtId="0" fontId="0" fillId="0" borderId="0" xfId="0" applyAlignment="1">
      <alignment horizontal="center" vertical="center"/>
    </xf>
    <xf numFmtId="0" fontId="3" fillId="0" borderId="0" xfId="0" applyFont="1" applyBorder="1" applyAlignment="1">
      <alignment vertical="center"/>
    </xf>
    <xf numFmtId="0" fontId="3" fillId="0" borderId="0" xfId="0" applyFont="1" applyFill="1" applyAlignment="1">
      <alignment horizontal="center" vertical="center" wrapText="1"/>
    </xf>
    <xf numFmtId="0" fontId="0" fillId="0" borderId="0" xfId="0" applyAlignment="1">
      <alignment horizontal="left"/>
    </xf>
    <xf numFmtId="0" fontId="1" fillId="0" borderId="0" xfId="0" applyFont="1" applyAlignment="1">
      <alignment horizontal="left"/>
    </xf>
    <xf numFmtId="0" fontId="1" fillId="0" borderId="0" xfId="0" applyFont="1" applyFill="1"/>
    <xf numFmtId="0" fontId="1" fillId="0" borderId="0" xfId="0" applyFont="1" applyAlignment="1">
      <alignment horizontal="right"/>
    </xf>
    <xf numFmtId="0" fontId="10" fillId="0" borderId="0" xfId="0" applyFont="1" applyFill="1" applyAlignment="1">
      <alignment horizontal="center" vertical="top" wrapText="1"/>
    </xf>
    <xf numFmtId="44" fontId="0" fillId="0" borderId="0" xfId="4" applyFont="1"/>
    <xf numFmtId="43" fontId="0" fillId="0" borderId="0" xfId="5" applyFont="1"/>
    <xf numFmtId="0" fontId="0" fillId="0" borderId="0" xfId="0" applyFill="1" applyAlignment="1">
      <alignment horizontal="center" vertical="top" wrapText="1"/>
    </xf>
    <xf numFmtId="0" fontId="2" fillId="0" borderId="0" xfId="0" applyFont="1"/>
    <xf numFmtId="4" fontId="2" fillId="0" borderId="0" xfId="0" applyNumberFormat="1" applyFont="1" applyAlignment="1">
      <alignment horizontal="center"/>
    </xf>
    <xf numFmtId="0" fontId="0" fillId="0" borderId="0" xfId="0" applyFill="1" applyBorder="1"/>
    <xf numFmtId="0" fontId="0" fillId="0" borderId="0" xfId="0" applyAlignment="1">
      <alignment horizontal="center" wrapText="1"/>
    </xf>
    <xf numFmtId="0" fontId="3" fillId="0" borderId="0" xfId="0" applyFont="1" applyFill="1" applyBorder="1" applyAlignment="1">
      <alignment horizontal="center" wrapText="1"/>
    </xf>
    <xf numFmtId="0" fontId="1" fillId="0" borderId="0" xfId="3"/>
    <xf numFmtId="0" fontId="1" fillId="0" borderId="5" xfId="3" applyFont="1" applyBorder="1" applyAlignment="1">
      <alignment wrapText="1"/>
    </xf>
    <xf numFmtId="164" fontId="0" fillId="0" borderId="5" xfId="6" applyNumberFormat="1" applyFont="1" applyBorder="1"/>
    <xf numFmtId="0" fontId="3" fillId="0" borderId="5" xfId="3" applyFont="1" applyBorder="1"/>
    <xf numFmtId="43" fontId="0" fillId="0" borderId="5" xfId="7" applyFont="1" applyBorder="1"/>
    <xf numFmtId="0" fontId="1" fillId="0" borderId="0" xfId="3" applyFill="1"/>
    <xf numFmtId="0" fontId="3" fillId="2" borderId="5" xfId="3" applyFont="1" applyFill="1" applyBorder="1" applyAlignment="1">
      <alignment wrapText="1"/>
    </xf>
    <xf numFmtId="0" fontId="7" fillId="0" borderId="0" xfId="3" applyFont="1" applyAlignment="1">
      <alignment horizontal="left"/>
    </xf>
    <xf numFmtId="0" fontId="2" fillId="0" borderId="0" xfId="3" applyFont="1" applyAlignment="1">
      <alignment horizontal="left"/>
    </xf>
    <xf numFmtId="0" fontId="8" fillId="0" borderId="0" xfId="3" applyFont="1" applyAlignment="1">
      <alignment horizontal="left"/>
    </xf>
    <xf numFmtId="0" fontId="12" fillId="0" borderId="0" xfId="0" applyFont="1" applyFill="1" applyBorder="1" applyAlignment="1">
      <alignment horizontal="left" vertical="center"/>
    </xf>
    <xf numFmtId="0" fontId="12" fillId="0" borderId="0" xfId="0" quotePrefix="1" applyFont="1" applyFill="1" applyBorder="1" applyAlignment="1">
      <alignment horizontal="left" vertical="center"/>
    </xf>
    <xf numFmtId="0" fontId="13" fillId="0" borderId="0" xfId="0" applyFont="1" applyFill="1" applyBorder="1" applyAlignment="1">
      <alignment horizontal="left" vertical="center"/>
    </xf>
    <xf numFmtId="0" fontId="1" fillId="0" borderId="0" xfId="0" applyFont="1" applyAlignment="1"/>
    <xf numFmtId="0" fontId="14" fillId="0" borderId="5" xfId="0" applyFont="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Border="1" applyAlignment="1">
      <alignment horizontal="right" vertical="center" wrapText="1" indent="2"/>
    </xf>
    <xf numFmtId="0" fontId="14"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horizontal="right" vertical="center" wrapText="1" indent="2"/>
    </xf>
    <xf numFmtId="0" fontId="11" fillId="0" borderId="5" xfId="0" applyFont="1" applyBorder="1" applyAlignment="1">
      <alignment horizontal="left" vertical="center" wrapText="1"/>
    </xf>
    <xf numFmtId="0" fontId="1" fillId="0" borderId="5" xfId="0" applyFont="1" applyBorder="1" applyAlignment="1">
      <alignment horizontal="left" vertical="center" wrapText="1"/>
    </xf>
    <xf numFmtId="0" fontId="3"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5" fillId="0" borderId="0" xfId="8" applyFont="1"/>
    <xf numFmtId="0" fontId="5" fillId="3" borderId="0" xfId="8" applyFont="1" applyFill="1"/>
    <xf numFmtId="0" fontId="4" fillId="0" borderId="0" xfId="8" applyFont="1"/>
    <xf numFmtId="43" fontId="5" fillId="4" borderId="10" xfId="7" applyFont="1" applyFill="1" applyBorder="1" applyAlignment="1">
      <alignment vertical="top"/>
    </xf>
    <xf numFmtId="43" fontId="5" fillId="4" borderId="11" xfId="7" applyFont="1" applyFill="1" applyBorder="1" applyAlignment="1">
      <alignment vertical="top"/>
    </xf>
    <xf numFmtId="43" fontId="5" fillId="3" borderId="12" xfId="5" applyFont="1" applyFill="1" applyBorder="1" applyAlignment="1">
      <alignment vertical="top"/>
    </xf>
    <xf numFmtId="43" fontId="5" fillId="3" borderId="13" xfId="5" applyFont="1" applyFill="1" applyBorder="1" applyAlignment="1">
      <alignment vertical="top"/>
    </xf>
    <xf numFmtId="0" fontId="5" fillId="0" borderId="14" xfId="8" quotePrefix="1" applyFont="1" applyFill="1" applyBorder="1" applyAlignment="1">
      <alignment vertical="top"/>
    </xf>
    <xf numFmtId="43" fontId="5" fillId="4" borderId="15" xfId="7" applyFont="1" applyFill="1" applyBorder="1" applyAlignment="1">
      <alignment vertical="top"/>
    </xf>
    <xf numFmtId="43" fontId="5" fillId="4" borderId="16" xfId="7" applyFont="1" applyFill="1" applyBorder="1" applyAlignment="1">
      <alignment vertical="top"/>
    </xf>
    <xf numFmtId="43" fontId="5" fillId="3" borderId="17" xfId="5" applyFont="1" applyFill="1" applyBorder="1" applyAlignment="1">
      <alignment vertical="top"/>
    </xf>
    <xf numFmtId="43" fontId="5" fillId="3" borderId="18" xfId="5" applyFont="1" applyFill="1" applyBorder="1" applyAlignment="1">
      <alignment vertical="top"/>
    </xf>
    <xf numFmtId="0" fontId="5" fillId="0" borderId="19" xfId="8" quotePrefix="1" applyFont="1" applyFill="1" applyBorder="1" applyAlignment="1">
      <alignment vertical="top"/>
    </xf>
    <xf numFmtId="43" fontId="5" fillId="0" borderId="16" xfId="5" applyFont="1" applyFill="1" applyBorder="1" applyAlignment="1">
      <alignment vertical="top"/>
    </xf>
    <xf numFmtId="43" fontId="5" fillId="0" borderId="20" xfId="5" applyFont="1" applyFill="1" applyBorder="1" applyAlignment="1">
      <alignment vertical="top"/>
    </xf>
    <xf numFmtId="0" fontId="5" fillId="0" borderId="15" xfId="8" applyFont="1" applyFill="1" applyBorder="1" applyAlignment="1">
      <alignment vertical="top"/>
    </xf>
    <xf numFmtId="43" fontId="1" fillId="3" borderId="21" xfId="5" applyFont="1" applyFill="1" applyBorder="1" applyAlignment="1">
      <alignment vertical="top"/>
    </xf>
    <xf numFmtId="43" fontId="1" fillId="3" borderId="13" xfId="5" applyFont="1" applyFill="1" applyBorder="1" applyAlignment="1">
      <alignment vertical="top"/>
    </xf>
    <xf numFmtId="43" fontId="1" fillId="3" borderId="22" xfId="5" applyFont="1" applyFill="1" applyBorder="1" applyAlignment="1">
      <alignment vertical="top"/>
    </xf>
    <xf numFmtId="43" fontId="1" fillId="3" borderId="18" xfId="5" applyFont="1" applyFill="1" applyBorder="1" applyAlignment="1">
      <alignment vertical="top"/>
    </xf>
    <xf numFmtId="43" fontId="1" fillId="0" borderId="22" xfId="5" applyFont="1" applyFill="1" applyBorder="1" applyAlignment="1">
      <alignment vertical="top"/>
    </xf>
    <xf numFmtId="43" fontId="1" fillId="0" borderId="18" xfId="5" applyFont="1" applyFill="1" applyBorder="1" applyAlignment="1">
      <alignment vertical="top"/>
    </xf>
    <xf numFmtId="43" fontId="5" fillId="0" borderId="23" xfId="5" applyFont="1" applyFill="1" applyBorder="1" applyAlignment="1">
      <alignment vertical="top"/>
    </xf>
    <xf numFmtId="43" fontId="5" fillId="0" borderId="24" xfId="5" applyFont="1" applyFill="1" applyBorder="1" applyAlignment="1">
      <alignment vertical="top"/>
    </xf>
    <xf numFmtId="0" fontId="5" fillId="0" borderId="25" xfId="8" applyFont="1" applyFill="1" applyBorder="1" applyAlignment="1">
      <alignment vertical="top"/>
    </xf>
    <xf numFmtId="43" fontId="5" fillId="0" borderId="12" xfId="5" applyFont="1" applyFill="1" applyBorder="1" applyAlignment="1">
      <alignment vertical="top"/>
    </xf>
    <xf numFmtId="43" fontId="5" fillId="0" borderId="13" xfId="5" applyFont="1" applyFill="1" applyBorder="1" applyAlignment="1">
      <alignment vertical="top"/>
    </xf>
    <xf numFmtId="43" fontId="5" fillId="3" borderId="16" xfId="5" applyFont="1" applyFill="1" applyBorder="1" applyAlignment="1">
      <alignment vertical="top"/>
    </xf>
    <xf numFmtId="43" fontId="5" fillId="3" borderId="24" xfId="5" applyFont="1" applyFill="1" applyBorder="1" applyAlignment="1">
      <alignment vertical="top"/>
    </xf>
    <xf numFmtId="43" fontId="5" fillId="5" borderId="10" xfId="5" applyFont="1" applyFill="1" applyBorder="1" applyAlignment="1">
      <alignment vertical="top"/>
    </xf>
    <xf numFmtId="43" fontId="5" fillId="3" borderId="0" xfId="5" applyFont="1" applyFill="1" applyBorder="1" applyAlignment="1">
      <alignment vertical="top"/>
    </xf>
    <xf numFmtId="0" fontId="5" fillId="0" borderId="26" xfId="8" applyFont="1" applyFill="1" applyBorder="1" applyAlignment="1">
      <alignment vertical="top"/>
    </xf>
    <xf numFmtId="43" fontId="5" fillId="5" borderId="26" xfId="5" applyFont="1" applyFill="1" applyBorder="1" applyAlignment="1">
      <alignment vertical="top"/>
    </xf>
    <xf numFmtId="43" fontId="5" fillId="0" borderId="21" xfId="5" applyFont="1" applyFill="1" applyBorder="1" applyAlignment="1">
      <alignment vertical="top"/>
    </xf>
    <xf numFmtId="43" fontId="5" fillId="0" borderId="22" xfId="5" applyFont="1" applyFill="1" applyBorder="1" applyAlignment="1">
      <alignment vertical="top"/>
    </xf>
    <xf numFmtId="43" fontId="5" fillId="5" borderId="27" xfId="5" applyFont="1" applyFill="1" applyBorder="1" applyAlignment="1">
      <alignment vertical="top"/>
    </xf>
    <xf numFmtId="43" fontId="5" fillId="3" borderId="28" xfId="5" applyFont="1" applyFill="1" applyBorder="1" applyAlignment="1">
      <alignment vertical="top"/>
    </xf>
    <xf numFmtId="0" fontId="4" fillId="0" borderId="2" xfId="8" applyFont="1" applyFill="1" applyBorder="1"/>
    <xf numFmtId="0" fontId="4" fillId="0" borderId="1" xfId="8" applyFont="1" applyFill="1" applyBorder="1"/>
    <xf numFmtId="0" fontId="4" fillId="0" borderId="4" xfId="8" applyFont="1" applyFill="1" applyBorder="1"/>
    <xf numFmtId="0" fontId="17" fillId="0" borderId="0" xfId="8" applyFont="1"/>
    <xf numFmtId="0" fontId="3" fillId="0" borderId="4"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cellXfs>
  <cellStyles count="9">
    <cellStyle name="Comma" xfId="2" builtinId="3"/>
    <cellStyle name="Comma 2" xfId="5"/>
    <cellStyle name="Comma 3" xfId="7"/>
    <cellStyle name="Currency" xfId="1" builtinId="4"/>
    <cellStyle name="Currency 2" xfId="4"/>
    <cellStyle name="Normal" xfId="0" builtinId="0"/>
    <cellStyle name="Normal 2" xfId="8"/>
    <cellStyle name="Normal 3"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E24" sqref="E24"/>
    </sheetView>
  </sheetViews>
  <sheetFormatPr defaultRowHeight="12.5" x14ac:dyDescent="0.25"/>
  <cols>
    <col min="1" max="1" width="13" customWidth="1"/>
    <col min="2" max="7" width="11.26953125" customWidth="1"/>
    <col min="8" max="8" width="18.453125" customWidth="1"/>
    <col min="10" max="10" width="14.54296875" customWidth="1"/>
    <col min="15" max="15" width="10.54296875" customWidth="1"/>
  </cols>
  <sheetData>
    <row r="1" spans="1:15" ht="18" x14ac:dyDescent="0.4">
      <c r="A1" s="17" t="s">
        <v>82</v>
      </c>
    </row>
    <row r="2" spans="1:15" ht="17.5" x14ac:dyDescent="0.35">
      <c r="A2" s="16"/>
    </row>
    <row r="3" spans="1:15" ht="18" x14ac:dyDescent="0.4">
      <c r="A3" s="15" t="s">
        <v>81</v>
      </c>
    </row>
    <row r="4" spans="1:15" ht="13" thickBot="1" x14ac:dyDescent="0.3"/>
    <row r="5" spans="1:15" ht="13.5" thickBot="1" x14ac:dyDescent="0.35">
      <c r="B5" s="118" t="s">
        <v>80</v>
      </c>
      <c r="C5" s="119"/>
      <c r="D5" s="119"/>
      <c r="E5" s="119"/>
      <c r="F5" s="119"/>
      <c r="G5" s="120"/>
      <c r="I5" s="118" t="s">
        <v>79</v>
      </c>
      <c r="J5" s="119"/>
      <c r="K5" s="119"/>
      <c r="L5" s="119"/>
      <c r="M5" s="119"/>
      <c r="N5" s="120"/>
    </row>
    <row r="6" spans="1:15" ht="39" x14ac:dyDescent="0.25">
      <c r="A6" s="1" t="s">
        <v>78</v>
      </c>
      <c r="B6" s="1" t="s">
        <v>3</v>
      </c>
      <c r="C6" s="1" t="s">
        <v>77</v>
      </c>
      <c r="D6" s="1" t="s">
        <v>73</v>
      </c>
      <c r="E6" s="1" t="s">
        <v>72</v>
      </c>
      <c r="F6" s="1" t="s">
        <v>71</v>
      </c>
      <c r="G6" s="1" t="s">
        <v>70</v>
      </c>
      <c r="H6" s="1" t="s">
        <v>76</v>
      </c>
      <c r="I6" s="1" t="s">
        <v>75</v>
      </c>
      <c r="J6" s="1" t="s">
        <v>74</v>
      </c>
      <c r="K6" s="1" t="s">
        <v>73</v>
      </c>
      <c r="L6" s="1" t="s">
        <v>72</v>
      </c>
      <c r="M6" s="1" t="s">
        <v>71</v>
      </c>
      <c r="N6" s="1" t="s">
        <v>70</v>
      </c>
      <c r="O6" s="1" t="s">
        <v>69</v>
      </c>
    </row>
    <row r="7" spans="1:15" ht="13" x14ac:dyDescent="0.3">
      <c r="A7" s="10" t="s">
        <v>23</v>
      </c>
      <c r="B7" s="10" t="s">
        <v>68</v>
      </c>
      <c r="C7" s="10" t="s">
        <v>67</v>
      </c>
      <c r="D7" s="10" t="s">
        <v>66</v>
      </c>
      <c r="E7" s="10" t="s">
        <v>65</v>
      </c>
      <c r="F7" s="10" t="s">
        <v>64</v>
      </c>
      <c r="G7" s="10" t="s">
        <v>63</v>
      </c>
      <c r="H7" s="10" t="s">
        <v>62</v>
      </c>
      <c r="I7" s="10" t="s">
        <v>61</v>
      </c>
      <c r="J7" s="10" t="s">
        <v>60</v>
      </c>
      <c r="K7" s="10" t="s">
        <v>59</v>
      </c>
      <c r="L7" s="10" t="s">
        <v>58</v>
      </c>
      <c r="M7" s="10" t="s">
        <v>57</v>
      </c>
      <c r="N7" s="10" t="s">
        <v>56</v>
      </c>
      <c r="O7" s="10" t="s">
        <v>55</v>
      </c>
    </row>
    <row r="10" spans="1:15" x14ac:dyDescent="0.25">
      <c r="A10" s="14" t="s">
        <v>25</v>
      </c>
      <c r="B10" t="s">
        <v>54</v>
      </c>
    </row>
    <row r="11" spans="1:15" x14ac:dyDescent="0.25">
      <c r="A11" s="12" t="s">
        <v>53</v>
      </c>
      <c r="B11" t="s">
        <v>52</v>
      </c>
    </row>
    <row r="12" spans="1:15" x14ac:dyDescent="0.25">
      <c r="A12" s="12" t="s">
        <v>51</v>
      </c>
      <c r="B12" t="s">
        <v>50</v>
      </c>
    </row>
    <row r="13" spans="1:15" x14ac:dyDescent="0.25">
      <c r="A13" s="12" t="s">
        <v>49</v>
      </c>
      <c r="B13" t="s">
        <v>48</v>
      </c>
    </row>
    <row r="14" spans="1:15" x14ac:dyDescent="0.25">
      <c r="A14" s="12" t="s">
        <v>47</v>
      </c>
      <c r="B14" t="s">
        <v>46</v>
      </c>
    </row>
    <row r="15" spans="1:15" x14ac:dyDescent="0.25">
      <c r="A15" s="12" t="s">
        <v>45</v>
      </c>
      <c r="B15" s="13" t="s">
        <v>44</v>
      </c>
    </row>
    <row r="16" spans="1:15" x14ac:dyDescent="0.25">
      <c r="A16" s="12" t="s">
        <v>43</v>
      </c>
      <c r="B16" t="s">
        <v>42</v>
      </c>
    </row>
    <row r="17" spans="1:2" x14ac:dyDescent="0.25">
      <c r="A17" s="12" t="s">
        <v>41</v>
      </c>
      <c r="B17" s="13" t="s">
        <v>40</v>
      </c>
    </row>
    <row r="18" spans="1:2" x14ac:dyDescent="0.25">
      <c r="A18" s="12" t="s">
        <v>39</v>
      </c>
      <c r="B18" t="s">
        <v>38</v>
      </c>
    </row>
    <row r="19" spans="1:2" x14ac:dyDescent="0.25">
      <c r="A19" s="12" t="s">
        <v>37</v>
      </c>
      <c r="B19" t="s">
        <v>36</v>
      </c>
    </row>
    <row r="20" spans="1:2" x14ac:dyDescent="0.25">
      <c r="A20" s="12" t="s">
        <v>35</v>
      </c>
      <c r="B20" t="s">
        <v>34</v>
      </c>
    </row>
    <row r="21" spans="1:2" x14ac:dyDescent="0.25">
      <c r="A21" s="12" t="s">
        <v>33</v>
      </c>
      <c r="B21" t="s">
        <v>32</v>
      </c>
    </row>
    <row r="22" spans="1:2" x14ac:dyDescent="0.25">
      <c r="A22" s="12" t="s">
        <v>31</v>
      </c>
      <c r="B22" s="13" t="s">
        <v>30</v>
      </c>
    </row>
    <row r="23" spans="1:2" x14ac:dyDescent="0.25">
      <c r="A23" s="12" t="s">
        <v>29</v>
      </c>
      <c r="B23" t="s">
        <v>28</v>
      </c>
    </row>
    <row r="24" spans="1:2" x14ac:dyDescent="0.25">
      <c r="A24" s="12" t="s">
        <v>27</v>
      </c>
      <c r="B24" t="s">
        <v>26</v>
      </c>
    </row>
    <row r="29" spans="1:2" ht="14" x14ac:dyDescent="0.25">
      <c r="B29" s="11"/>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0"/>
  <sheetViews>
    <sheetView zoomScaleNormal="100" workbookViewId="0">
      <pane ySplit="7" topLeftCell="A8" activePane="bottomLeft" state="frozen"/>
      <selection pane="bottomLeft" activeCell="A7" sqref="A7"/>
    </sheetView>
  </sheetViews>
  <sheetFormatPr defaultRowHeight="12.5" x14ac:dyDescent="0.25"/>
  <cols>
    <col min="1" max="38" width="14.1796875" customWidth="1"/>
  </cols>
  <sheetData>
    <row r="1" spans="1:39" ht="18" x14ac:dyDescent="0.4">
      <c r="A1" s="17" t="s">
        <v>82</v>
      </c>
      <c r="B1" s="17"/>
    </row>
    <row r="2" spans="1:39" ht="17.5" x14ac:dyDescent="0.35">
      <c r="A2" s="16"/>
      <c r="B2" s="16"/>
    </row>
    <row r="3" spans="1:39" ht="18" x14ac:dyDescent="0.4">
      <c r="A3" s="15" t="s">
        <v>210</v>
      </c>
      <c r="B3" s="15"/>
    </row>
    <row r="4" spans="1:39" ht="18.5" thickBot="1" x14ac:dyDescent="0.45">
      <c r="A4" s="15"/>
      <c r="B4" s="15"/>
    </row>
    <row r="5" spans="1:39" s="37" customFormat="1" ht="13.5" thickBot="1" x14ac:dyDescent="0.3">
      <c r="A5" s="39"/>
      <c r="B5" s="121" t="s">
        <v>209</v>
      </c>
      <c r="C5" s="122"/>
      <c r="D5" s="123"/>
      <c r="E5" s="121" t="s">
        <v>208</v>
      </c>
      <c r="F5" s="122"/>
      <c r="G5" s="122"/>
      <c r="H5" s="122"/>
      <c r="I5" s="122"/>
      <c r="J5" s="122"/>
      <c r="K5" s="122"/>
      <c r="L5" s="122"/>
      <c r="M5" s="123"/>
      <c r="N5" s="121" t="s">
        <v>207</v>
      </c>
      <c r="O5" s="122"/>
      <c r="P5" s="122"/>
      <c r="Q5" s="122"/>
      <c r="R5" s="122"/>
      <c r="S5" s="122"/>
      <c r="T5" s="123"/>
      <c r="U5" s="121" t="s">
        <v>206</v>
      </c>
      <c r="V5" s="122"/>
      <c r="W5" s="122"/>
      <c r="X5" s="122"/>
      <c r="Y5" s="122"/>
      <c r="Z5" s="122"/>
      <c r="AA5" s="122"/>
      <c r="AB5" s="122"/>
      <c r="AC5" s="123"/>
      <c r="AD5" s="121" t="s">
        <v>205</v>
      </c>
      <c r="AE5" s="122"/>
      <c r="AF5" s="122"/>
      <c r="AG5" s="122"/>
      <c r="AH5" s="122"/>
      <c r="AI5" s="122"/>
      <c r="AJ5" s="122"/>
      <c r="AK5" s="122"/>
      <c r="AL5" s="38"/>
    </row>
    <row r="6" spans="1:39" s="35" customFormat="1" ht="63.5" x14ac:dyDescent="0.25">
      <c r="A6" s="2" t="s">
        <v>204</v>
      </c>
      <c r="B6" s="2" t="s">
        <v>78</v>
      </c>
      <c r="C6" s="2" t="s">
        <v>3</v>
      </c>
      <c r="D6" s="2" t="s">
        <v>203</v>
      </c>
      <c r="E6" s="2" t="s">
        <v>202</v>
      </c>
      <c r="F6" s="2" t="s">
        <v>201</v>
      </c>
      <c r="G6" s="2" t="s">
        <v>200</v>
      </c>
      <c r="H6" s="2" t="s">
        <v>199</v>
      </c>
      <c r="I6" s="2" t="s">
        <v>198</v>
      </c>
      <c r="J6" s="2" t="s">
        <v>197</v>
      </c>
      <c r="K6" s="2" t="s">
        <v>196</v>
      </c>
      <c r="L6" s="2" t="s">
        <v>195</v>
      </c>
      <c r="M6" s="2" t="s">
        <v>194</v>
      </c>
      <c r="N6" s="2" t="s">
        <v>0</v>
      </c>
      <c r="O6" s="2" t="s">
        <v>193</v>
      </c>
      <c r="P6" s="2" t="s">
        <v>1</v>
      </c>
      <c r="Q6" s="2" t="s">
        <v>2</v>
      </c>
      <c r="R6" s="2" t="s">
        <v>11</v>
      </c>
      <c r="S6" s="2" t="s">
        <v>192</v>
      </c>
      <c r="T6" s="2" t="s">
        <v>191</v>
      </c>
      <c r="U6" s="2" t="s">
        <v>13</v>
      </c>
      <c r="V6" s="2" t="s">
        <v>190</v>
      </c>
      <c r="W6" s="2" t="s">
        <v>4</v>
      </c>
      <c r="X6" s="2" t="s">
        <v>189</v>
      </c>
      <c r="Y6" s="2" t="s">
        <v>21</v>
      </c>
      <c r="Z6" s="2" t="s">
        <v>22</v>
      </c>
      <c r="AA6" s="2" t="s">
        <v>188</v>
      </c>
      <c r="AB6" s="2" t="s">
        <v>187</v>
      </c>
      <c r="AC6" s="2" t="s">
        <v>186</v>
      </c>
      <c r="AD6" s="2" t="s">
        <v>185</v>
      </c>
      <c r="AE6" s="2" t="s">
        <v>184</v>
      </c>
      <c r="AF6" s="2" t="s">
        <v>183</v>
      </c>
      <c r="AG6" s="2" t="s">
        <v>182</v>
      </c>
      <c r="AH6" s="2" t="s">
        <v>181</v>
      </c>
      <c r="AI6" s="2" t="s">
        <v>180</v>
      </c>
      <c r="AJ6" s="2" t="s">
        <v>179</v>
      </c>
      <c r="AK6" s="2" t="s">
        <v>178</v>
      </c>
      <c r="AL6" s="2" t="s">
        <v>177</v>
      </c>
    </row>
    <row r="7" spans="1:39" s="35" customFormat="1" ht="13" x14ac:dyDescent="0.3">
      <c r="A7" s="36" t="s">
        <v>23</v>
      </c>
      <c r="B7" s="36" t="s">
        <v>68</v>
      </c>
      <c r="C7" s="36" t="s">
        <v>67</v>
      </c>
      <c r="D7" s="36" t="s">
        <v>66</v>
      </c>
      <c r="E7" s="36" t="s">
        <v>65</v>
      </c>
      <c r="F7" s="36" t="s">
        <v>64</v>
      </c>
      <c r="G7" s="36" t="s">
        <v>63</v>
      </c>
      <c r="H7" s="10" t="s">
        <v>62</v>
      </c>
      <c r="I7" s="10" t="s">
        <v>61</v>
      </c>
      <c r="J7" s="10" t="s">
        <v>60</v>
      </c>
      <c r="K7" s="10" t="s">
        <v>59</v>
      </c>
      <c r="L7" s="10" t="s">
        <v>58</v>
      </c>
      <c r="M7" s="10" t="s">
        <v>57</v>
      </c>
      <c r="N7" s="10" t="s">
        <v>56</v>
      </c>
      <c r="O7" s="10" t="s">
        <v>55</v>
      </c>
      <c r="P7" s="10" t="s">
        <v>176</v>
      </c>
      <c r="Q7" s="10" t="s">
        <v>175</v>
      </c>
      <c r="R7" s="10" t="s">
        <v>174</v>
      </c>
      <c r="S7" s="10" t="s">
        <v>173</v>
      </c>
      <c r="T7" s="10" t="s">
        <v>172</v>
      </c>
      <c r="U7" s="10" t="s">
        <v>171</v>
      </c>
      <c r="V7" s="10" t="s">
        <v>170</v>
      </c>
      <c r="W7" s="10" t="s">
        <v>169</v>
      </c>
      <c r="X7" s="10" t="s">
        <v>168</v>
      </c>
      <c r="Y7" s="10" t="s">
        <v>167</v>
      </c>
      <c r="Z7" s="10" t="s">
        <v>166</v>
      </c>
      <c r="AA7" s="10" t="s">
        <v>165</v>
      </c>
      <c r="AB7" s="10" t="s">
        <v>164</v>
      </c>
      <c r="AC7" s="10" t="s">
        <v>163</v>
      </c>
      <c r="AD7" s="10" t="s">
        <v>162</v>
      </c>
      <c r="AE7" s="10" t="s">
        <v>161</v>
      </c>
      <c r="AF7" s="10" t="s">
        <v>160</v>
      </c>
      <c r="AG7" s="10" t="s">
        <v>159</v>
      </c>
      <c r="AH7" s="10" t="s">
        <v>158</v>
      </c>
      <c r="AI7" s="10" t="s">
        <v>157</v>
      </c>
      <c r="AJ7" s="10" t="s">
        <v>156</v>
      </c>
      <c r="AK7" s="10" t="s">
        <v>155</v>
      </c>
      <c r="AL7" s="10" t="s">
        <v>154</v>
      </c>
    </row>
    <row r="8" spans="1:39" s="27" customFormat="1" x14ac:dyDescent="0.25">
      <c r="A8" s="34" t="s">
        <v>152</v>
      </c>
      <c r="B8" s="33" t="s">
        <v>151</v>
      </c>
      <c r="C8" s="33" t="s">
        <v>150</v>
      </c>
      <c r="D8" s="33"/>
      <c r="E8" s="28">
        <v>7000</v>
      </c>
      <c r="F8" s="32">
        <v>5</v>
      </c>
      <c r="G8" s="32">
        <v>0.8</v>
      </c>
      <c r="H8" s="32">
        <f>E8/G8</f>
        <v>8750</v>
      </c>
      <c r="I8" s="32">
        <f>F8/G8</f>
        <v>6.25</v>
      </c>
      <c r="J8" s="28">
        <v>4000</v>
      </c>
      <c r="K8" s="28">
        <v>1000</v>
      </c>
      <c r="L8" s="32">
        <v>150</v>
      </c>
      <c r="M8" s="28">
        <v>150000</v>
      </c>
      <c r="N8" s="29" t="s">
        <v>149</v>
      </c>
      <c r="O8" s="30">
        <v>43831</v>
      </c>
      <c r="P8" s="31" t="s">
        <v>148</v>
      </c>
      <c r="Q8" s="30">
        <v>43845</v>
      </c>
      <c r="R8" s="29" t="s">
        <v>147</v>
      </c>
      <c r="S8" s="29" t="s">
        <v>146</v>
      </c>
      <c r="T8" s="28">
        <v>0.8</v>
      </c>
      <c r="U8" s="28" t="s">
        <v>153</v>
      </c>
      <c r="V8" s="28">
        <v>8</v>
      </c>
      <c r="W8" s="28" t="s">
        <v>144</v>
      </c>
      <c r="X8" s="28">
        <v>10000</v>
      </c>
      <c r="Y8" s="28">
        <v>0</v>
      </c>
      <c r="Z8" s="28">
        <v>0</v>
      </c>
      <c r="AA8" s="28">
        <v>0</v>
      </c>
      <c r="AB8" s="28">
        <f>X8-Y8-Z8+AA8</f>
        <v>10000</v>
      </c>
      <c r="AC8" s="28">
        <f>AB8/T8</f>
        <v>12500</v>
      </c>
      <c r="AD8" s="28">
        <f>H8/L8*V8</f>
        <v>466.66666666666669</v>
      </c>
      <c r="AE8" s="28">
        <f>I8/M8*X8</f>
        <v>0.41666666666666663</v>
      </c>
      <c r="AF8" s="28">
        <f>AC8+AD8+AE8</f>
        <v>12967.083333333332</v>
      </c>
      <c r="AG8" s="28">
        <f>J8/L8*V8</f>
        <v>213.33333333333334</v>
      </c>
      <c r="AH8" s="28">
        <f>K8/L8*V8</f>
        <v>53.333333333333336</v>
      </c>
      <c r="AI8" s="28"/>
      <c r="AJ8" s="28"/>
      <c r="AK8" s="28">
        <v>1000</v>
      </c>
      <c r="AL8" s="28">
        <f>SUM(AF8:AK8)</f>
        <v>14233.75</v>
      </c>
    </row>
    <row r="9" spans="1:39" s="26" customFormat="1" x14ac:dyDescent="0.25">
      <c r="A9" s="34" t="s">
        <v>152</v>
      </c>
      <c r="B9" s="33" t="s">
        <v>151</v>
      </c>
      <c r="C9" s="33" t="s">
        <v>150</v>
      </c>
      <c r="D9" s="33"/>
      <c r="E9" s="28">
        <v>7000</v>
      </c>
      <c r="F9" s="32">
        <v>5</v>
      </c>
      <c r="G9" s="32">
        <v>0.8</v>
      </c>
      <c r="H9" s="32">
        <f>E9/G9</f>
        <v>8750</v>
      </c>
      <c r="I9" s="32">
        <f>F9/G9</f>
        <v>6.25</v>
      </c>
      <c r="J9" s="28">
        <v>4000</v>
      </c>
      <c r="K9" s="28">
        <v>1000</v>
      </c>
      <c r="L9" s="32">
        <v>150</v>
      </c>
      <c r="M9" s="28">
        <v>150000</v>
      </c>
      <c r="N9" s="29" t="s">
        <v>149</v>
      </c>
      <c r="O9" s="30">
        <v>43831</v>
      </c>
      <c r="P9" s="31" t="s">
        <v>148</v>
      </c>
      <c r="Q9" s="30">
        <v>43845</v>
      </c>
      <c r="R9" s="29" t="s">
        <v>147</v>
      </c>
      <c r="S9" s="29" t="s">
        <v>146</v>
      </c>
      <c r="T9" s="28">
        <v>0.8</v>
      </c>
      <c r="U9" s="28" t="s">
        <v>145</v>
      </c>
      <c r="V9" s="28">
        <v>2</v>
      </c>
      <c r="W9" s="28" t="s">
        <v>144</v>
      </c>
      <c r="X9" s="28">
        <v>2000</v>
      </c>
      <c r="Y9" s="28">
        <v>0</v>
      </c>
      <c r="Z9" s="28">
        <v>0</v>
      </c>
      <c r="AA9" s="28">
        <v>0</v>
      </c>
      <c r="AB9" s="28">
        <f>X9-Y9-Z9+AA9</f>
        <v>2000</v>
      </c>
      <c r="AC9" s="28">
        <f>AB9/T9</f>
        <v>2500</v>
      </c>
      <c r="AD9" s="28">
        <f>H9/L9*V9</f>
        <v>116.66666666666667</v>
      </c>
      <c r="AE9" s="28">
        <f>I9/M9*X9</f>
        <v>8.3333333333333329E-2</v>
      </c>
      <c r="AF9" s="28">
        <f>AC9+AD9+AE9</f>
        <v>2616.75</v>
      </c>
      <c r="AG9" s="28">
        <f>J9/L9*V9</f>
        <v>53.333333333333336</v>
      </c>
      <c r="AH9" s="28">
        <f>K9/L9*V9</f>
        <v>13.333333333333334</v>
      </c>
      <c r="AI9" s="28"/>
      <c r="AJ9" s="28"/>
      <c r="AK9" s="28">
        <v>200</v>
      </c>
      <c r="AL9" s="28">
        <f>SUM(AF9:AK9)</f>
        <v>2883.416666666667</v>
      </c>
      <c r="AM9" s="27"/>
    </row>
    <row r="10" spans="1:39" x14ac:dyDescent="0.25">
      <c r="A10" s="25"/>
      <c r="B10" s="25"/>
      <c r="C10" s="25"/>
      <c r="D10" s="25"/>
      <c r="E10" s="21"/>
      <c r="F10" s="24"/>
      <c r="G10" s="24"/>
      <c r="H10" s="21" t="e">
        <f>E10/G10</f>
        <v>#DIV/0!</v>
      </c>
      <c r="I10" s="24" t="e">
        <f>F10/G10</f>
        <v>#DIV/0!</v>
      </c>
      <c r="J10" s="21"/>
      <c r="K10" s="21"/>
      <c r="L10" s="24"/>
      <c r="M10" s="21"/>
      <c r="N10" s="22"/>
      <c r="O10" s="23"/>
      <c r="P10" s="22"/>
      <c r="Q10" s="23"/>
      <c r="R10" s="22"/>
      <c r="S10" s="22"/>
      <c r="T10" s="20"/>
      <c r="U10" s="21"/>
      <c r="V10" s="21"/>
      <c r="W10" s="20"/>
      <c r="X10" s="20"/>
      <c r="Y10" s="20"/>
      <c r="Z10" s="20"/>
      <c r="AA10" s="20"/>
      <c r="AB10" s="21">
        <f>X10-Y10-Z10+AA10</f>
        <v>0</v>
      </c>
      <c r="AC10" s="21" t="e">
        <f>AB10/T10</f>
        <v>#DIV/0!</v>
      </c>
      <c r="AD10" s="21" t="e">
        <f>H10/L10*V10</f>
        <v>#DIV/0!</v>
      </c>
      <c r="AE10" s="21" t="e">
        <f>I10/M10*X10</f>
        <v>#DIV/0!</v>
      </c>
      <c r="AF10" s="21" t="e">
        <f>AC10+AD10+AE10</f>
        <v>#DIV/0!</v>
      </c>
      <c r="AG10" s="21" t="e">
        <f>J10/L10*V10</f>
        <v>#DIV/0!</v>
      </c>
      <c r="AH10" s="21" t="e">
        <f>K10/L10*V10</f>
        <v>#DIV/0!</v>
      </c>
      <c r="AI10" s="21"/>
      <c r="AJ10" s="20"/>
      <c r="AK10" s="20"/>
      <c r="AL10" s="20" t="e">
        <f>SUM(AF10:AK10)</f>
        <v>#DIV/0!</v>
      </c>
    </row>
    <row r="12" spans="1:39" x14ac:dyDescent="0.25">
      <c r="A12" s="14" t="s">
        <v>25</v>
      </c>
      <c r="B12" s="13" t="s">
        <v>143</v>
      </c>
    </row>
    <row r="13" spans="1:39" x14ac:dyDescent="0.25">
      <c r="A13" s="12" t="s">
        <v>53</v>
      </c>
      <c r="B13" t="s">
        <v>142</v>
      </c>
    </row>
    <row r="14" spans="1:39" x14ac:dyDescent="0.25">
      <c r="A14" s="12" t="s">
        <v>51</v>
      </c>
      <c r="B14" t="s">
        <v>141</v>
      </c>
    </row>
    <row r="15" spans="1:39" x14ac:dyDescent="0.25">
      <c r="A15" s="12" t="s">
        <v>49</v>
      </c>
      <c r="B15" t="s">
        <v>140</v>
      </c>
    </row>
    <row r="16" spans="1:39" x14ac:dyDescent="0.25">
      <c r="A16" s="12" t="s">
        <v>47</v>
      </c>
      <c r="B16" s="19" t="s">
        <v>139</v>
      </c>
    </row>
    <row r="17" spans="1:2" x14ac:dyDescent="0.25">
      <c r="A17" s="12" t="s">
        <v>45</v>
      </c>
      <c r="B17" s="19" t="s">
        <v>138</v>
      </c>
    </row>
    <row r="18" spans="1:2" x14ac:dyDescent="0.25">
      <c r="A18" s="12" t="s">
        <v>43</v>
      </c>
      <c r="B18" s="19" t="s">
        <v>137</v>
      </c>
    </row>
    <row r="19" spans="1:2" x14ac:dyDescent="0.25">
      <c r="A19" s="12" t="s">
        <v>41</v>
      </c>
      <c r="B19" s="19" t="s">
        <v>136</v>
      </c>
    </row>
    <row r="20" spans="1:2" x14ac:dyDescent="0.25">
      <c r="A20" s="12" t="s">
        <v>39</v>
      </c>
      <c r="B20" s="19" t="s">
        <v>135</v>
      </c>
    </row>
    <row r="21" spans="1:2" x14ac:dyDescent="0.25">
      <c r="A21" s="12" t="s">
        <v>37</v>
      </c>
      <c r="B21" s="19" t="s">
        <v>134</v>
      </c>
    </row>
    <row r="22" spans="1:2" x14ac:dyDescent="0.25">
      <c r="A22" s="12" t="s">
        <v>35</v>
      </c>
      <c r="B22" s="13" t="s">
        <v>133</v>
      </c>
    </row>
    <row r="23" spans="1:2" x14ac:dyDescent="0.25">
      <c r="A23" s="12" t="s">
        <v>33</v>
      </c>
      <c r="B23" t="s">
        <v>132</v>
      </c>
    </row>
    <row r="24" spans="1:2" x14ac:dyDescent="0.25">
      <c r="A24" s="12" t="s">
        <v>31</v>
      </c>
      <c r="B24" s="19" t="s">
        <v>131</v>
      </c>
    </row>
    <row r="25" spans="1:2" x14ac:dyDescent="0.25">
      <c r="A25" s="12" t="s">
        <v>29</v>
      </c>
      <c r="B25" t="s">
        <v>130</v>
      </c>
    </row>
    <row r="26" spans="1:2" x14ac:dyDescent="0.25">
      <c r="A26" s="18" t="s">
        <v>27</v>
      </c>
      <c r="B26" t="s">
        <v>129</v>
      </c>
    </row>
    <row r="27" spans="1:2" x14ac:dyDescent="0.25">
      <c r="A27" s="18" t="s">
        <v>128</v>
      </c>
      <c r="B27" s="13" t="s">
        <v>127</v>
      </c>
    </row>
    <row r="28" spans="1:2" x14ac:dyDescent="0.25">
      <c r="A28" s="18" t="s">
        <v>126</v>
      </c>
      <c r="B28" s="19" t="s">
        <v>125</v>
      </c>
    </row>
    <row r="29" spans="1:2" x14ac:dyDescent="0.25">
      <c r="A29" s="18" t="s">
        <v>124</v>
      </c>
      <c r="B29" t="s">
        <v>123</v>
      </c>
    </row>
    <row r="30" spans="1:2" x14ac:dyDescent="0.25">
      <c r="A30" s="18" t="s">
        <v>122</v>
      </c>
      <c r="B30" s="19" t="s">
        <v>121</v>
      </c>
    </row>
    <row r="31" spans="1:2" x14ac:dyDescent="0.25">
      <c r="A31" s="18" t="s">
        <v>120</v>
      </c>
      <c r="B31" s="19" t="s">
        <v>119</v>
      </c>
    </row>
    <row r="32" spans="1:2" x14ac:dyDescent="0.25">
      <c r="A32" s="18" t="s">
        <v>118</v>
      </c>
      <c r="B32" s="19" t="s">
        <v>117</v>
      </c>
    </row>
    <row r="33" spans="1:16" x14ac:dyDescent="0.25">
      <c r="A33" s="18" t="s">
        <v>116</v>
      </c>
      <c r="B33" s="19" t="s">
        <v>115</v>
      </c>
    </row>
    <row r="34" spans="1:16" x14ac:dyDescent="0.25">
      <c r="A34" s="18" t="s">
        <v>114</v>
      </c>
      <c r="B34" s="19" t="s">
        <v>113</v>
      </c>
    </row>
    <row r="35" spans="1:16" x14ac:dyDescent="0.25">
      <c r="A35" s="18" t="s">
        <v>112</v>
      </c>
      <c r="B35" t="s">
        <v>111</v>
      </c>
    </row>
    <row r="36" spans="1:16" x14ac:dyDescent="0.25">
      <c r="A36" s="18" t="s">
        <v>110</v>
      </c>
      <c r="B36" s="19" t="s">
        <v>109</v>
      </c>
    </row>
    <row r="37" spans="1:16" x14ac:dyDescent="0.25">
      <c r="A37" s="18" t="s">
        <v>108</v>
      </c>
      <c r="B37" s="19" t="s">
        <v>107</v>
      </c>
    </row>
    <row r="38" spans="1:16" x14ac:dyDescent="0.25">
      <c r="A38" s="18" t="s">
        <v>106</v>
      </c>
      <c r="B38" t="s">
        <v>105</v>
      </c>
    </row>
    <row r="39" spans="1:16" x14ac:dyDescent="0.25">
      <c r="A39" s="18" t="s">
        <v>104</v>
      </c>
      <c r="B39" s="19" t="s">
        <v>103</v>
      </c>
      <c r="P39" s="19"/>
    </row>
    <row r="40" spans="1:16" x14ac:dyDescent="0.25">
      <c r="A40" s="12" t="s">
        <v>102</v>
      </c>
      <c r="B40" s="19" t="s">
        <v>101</v>
      </c>
      <c r="P40" s="19"/>
    </row>
    <row r="41" spans="1:16" x14ac:dyDescent="0.25">
      <c r="A41" s="12" t="s">
        <v>100</v>
      </c>
      <c r="B41" s="19" t="s">
        <v>99</v>
      </c>
      <c r="P41" s="19"/>
    </row>
    <row r="42" spans="1:16" x14ac:dyDescent="0.25">
      <c r="A42" s="12" t="s">
        <v>98</v>
      </c>
      <c r="B42" s="19" t="s">
        <v>97</v>
      </c>
    </row>
    <row r="43" spans="1:16" x14ac:dyDescent="0.25">
      <c r="A43" s="12" t="s">
        <v>96</v>
      </c>
      <c r="B43" s="19" t="s">
        <v>95</v>
      </c>
      <c r="P43" s="19"/>
    </row>
    <row r="44" spans="1:16" x14ac:dyDescent="0.25">
      <c r="A44" s="12" t="s">
        <v>94</v>
      </c>
      <c r="B44" s="19" t="s">
        <v>93</v>
      </c>
      <c r="P44" s="19"/>
    </row>
    <row r="45" spans="1:16" x14ac:dyDescent="0.25">
      <c r="A45" s="18" t="s">
        <v>92</v>
      </c>
      <c r="B45" t="s">
        <v>91</v>
      </c>
      <c r="P45" s="19"/>
    </row>
    <row r="46" spans="1:16" x14ac:dyDescent="0.25">
      <c r="A46" s="18" t="s">
        <v>90</v>
      </c>
      <c r="B46" s="19" t="s">
        <v>89</v>
      </c>
      <c r="P46" s="19"/>
    </row>
    <row r="47" spans="1:16" x14ac:dyDescent="0.25">
      <c r="A47" s="18" t="s">
        <v>88</v>
      </c>
      <c r="B47" s="19" t="s">
        <v>87</v>
      </c>
      <c r="P47" s="19"/>
    </row>
    <row r="48" spans="1:16" x14ac:dyDescent="0.25">
      <c r="A48" s="18" t="s">
        <v>86</v>
      </c>
      <c r="B48" s="19" t="s">
        <v>85</v>
      </c>
      <c r="P48" s="19"/>
    </row>
    <row r="49" spans="1:16" x14ac:dyDescent="0.25">
      <c r="A49" s="18" t="s">
        <v>84</v>
      </c>
      <c r="B49" s="19" t="s">
        <v>83</v>
      </c>
      <c r="P49" s="19"/>
    </row>
    <row r="50" spans="1:16" x14ac:dyDescent="0.25">
      <c r="A50" s="18"/>
    </row>
  </sheetData>
  <mergeCells count="5">
    <mergeCell ref="B5:D5"/>
    <mergeCell ref="E5:M5"/>
    <mergeCell ref="N5:T5"/>
    <mergeCell ref="U5:AC5"/>
    <mergeCell ref="AD5:AK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Normal="100" workbookViewId="0">
      <selection activeCell="I3" sqref="I3"/>
    </sheetView>
  </sheetViews>
  <sheetFormatPr defaultRowHeight="12.5" x14ac:dyDescent="0.25"/>
  <cols>
    <col min="1" max="1" width="12" customWidth="1"/>
    <col min="2" max="2" width="13.7265625" customWidth="1"/>
    <col min="3" max="8" width="12" customWidth="1"/>
    <col min="9" max="10" width="12.1796875" customWidth="1"/>
  </cols>
  <sheetData>
    <row r="1" spans="1:10" ht="18" x14ac:dyDescent="0.4">
      <c r="A1" s="17" t="s">
        <v>82</v>
      </c>
      <c r="B1" s="17"/>
    </row>
    <row r="2" spans="1:10" ht="17.5" x14ac:dyDescent="0.35">
      <c r="A2" s="16"/>
      <c r="B2" s="16"/>
    </row>
    <row r="3" spans="1:10" ht="18" x14ac:dyDescent="0.4">
      <c r="A3" s="15" t="s">
        <v>222</v>
      </c>
      <c r="B3" s="15"/>
    </row>
    <row r="4" spans="1:10" ht="18" x14ac:dyDescent="0.4">
      <c r="A4" s="15"/>
      <c r="B4" s="15"/>
    </row>
    <row r="5" spans="1:10" ht="39" x14ac:dyDescent="0.25">
      <c r="A5" s="2" t="s">
        <v>3</v>
      </c>
      <c r="B5" s="2" t="s">
        <v>78</v>
      </c>
      <c r="C5" s="2" t="s">
        <v>11</v>
      </c>
      <c r="D5" s="2" t="s">
        <v>0</v>
      </c>
      <c r="E5" s="2" t="s">
        <v>193</v>
      </c>
      <c r="F5" s="2" t="s">
        <v>10</v>
      </c>
      <c r="G5" s="2" t="s">
        <v>221</v>
      </c>
      <c r="H5" s="2" t="s">
        <v>4</v>
      </c>
      <c r="I5" s="2" t="s">
        <v>220</v>
      </c>
      <c r="J5" s="2" t="s">
        <v>219</v>
      </c>
    </row>
    <row r="6" spans="1:10" ht="13" x14ac:dyDescent="0.3">
      <c r="A6" s="10" t="s">
        <v>23</v>
      </c>
      <c r="B6" s="10" t="s">
        <v>68</v>
      </c>
      <c r="C6" s="10" t="s">
        <v>67</v>
      </c>
      <c r="D6" s="10" t="s">
        <v>66</v>
      </c>
      <c r="E6" s="10" t="s">
        <v>65</v>
      </c>
      <c r="F6" s="10" t="s">
        <v>64</v>
      </c>
      <c r="G6" s="10" t="s">
        <v>63</v>
      </c>
      <c r="H6" s="10" t="s">
        <v>62</v>
      </c>
      <c r="I6" s="10" t="s">
        <v>61</v>
      </c>
      <c r="J6" s="10" t="s">
        <v>60</v>
      </c>
    </row>
    <row r="7" spans="1:10" x14ac:dyDescent="0.25">
      <c r="J7" t="e">
        <f>I7/G7</f>
        <v>#DIV/0!</v>
      </c>
    </row>
    <row r="9" spans="1:10" x14ac:dyDescent="0.25">
      <c r="A9" s="14" t="s">
        <v>25</v>
      </c>
      <c r="B9" t="s">
        <v>52</v>
      </c>
    </row>
    <row r="10" spans="1:10" x14ac:dyDescent="0.25">
      <c r="A10" s="12" t="s">
        <v>53</v>
      </c>
      <c r="B10" t="s">
        <v>54</v>
      </c>
    </row>
    <row r="11" spans="1:10" x14ac:dyDescent="0.25">
      <c r="A11" s="12" t="s">
        <v>51</v>
      </c>
      <c r="B11" t="s">
        <v>218</v>
      </c>
    </row>
    <row r="12" spans="1:10" x14ac:dyDescent="0.25">
      <c r="A12" s="12" t="s">
        <v>49</v>
      </c>
      <c r="B12" t="s">
        <v>217</v>
      </c>
    </row>
    <row r="13" spans="1:10" x14ac:dyDescent="0.25">
      <c r="A13" s="12" t="s">
        <v>47</v>
      </c>
      <c r="B13" t="s">
        <v>216</v>
      </c>
    </row>
    <row r="14" spans="1:10" x14ac:dyDescent="0.25">
      <c r="A14" s="12" t="s">
        <v>45</v>
      </c>
      <c r="B14" t="s">
        <v>215</v>
      </c>
    </row>
    <row r="15" spans="1:10" x14ac:dyDescent="0.25">
      <c r="A15" s="12" t="s">
        <v>43</v>
      </c>
      <c r="B15" s="19" t="s">
        <v>214</v>
      </c>
    </row>
    <row r="16" spans="1:10" x14ac:dyDescent="0.25">
      <c r="A16" s="12" t="s">
        <v>41</v>
      </c>
      <c r="B16" s="19" t="s">
        <v>213</v>
      </c>
    </row>
    <row r="17" spans="1:2" x14ac:dyDescent="0.25">
      <c r="A17" s="12" t="s">
        <v>39</v>
      </c>
      <c r="B17" t="s">
        <v>212</v>
      </c>
    </row>
    <row r="18" spans="1:2" x14ac:dyDescent="0.25">
      <c r="A18" s="12" t="s">
        <v>37</v>
      </c>
      <c r="B18" s="19" t="s">
        <v>211</v>
      </c>
    </row>
  </sheetData>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showZeros="0" tabSelected="1" zoomScaleNormal="100" workbookViewId="0">
      <selection activeCell="G11" sqref="G11"/>
    </sheetView>
  </sheetViews>
  <sheetFormatPr defaultRowHeight="12.5" x14ac:dyDescent="0.25"/>
  <cols>
    <col min="1" max="1" width="20.7265625" style="40" customWidth="1"/>
    <col min="2" max="9" width="10.7265625" customWidth="1"/>
    <col min="10" max="10" width="12.453125" customWidth="1"/>
    <col min="11" max="28" width="10.7265625" customWidth="1"/>
    <col min="29" max="29" width="13.1796875" customWidth="1"/>
    <col min="30" max="30" width="11.54296875" customWidth="1"/>
    <col min="31" max="31" width="13.453125" customWidth="1"/>
    <col min="32" max="34" width="10.7265625" customWidth="1"/>
  </cols>
  <sheetData>
    <row r="1" spans="1:37" s="48" customFormat="1" ht="18" x14ac:dyDescent="0.4">
      <c r="A1" s="17" t="s">
        <v>82</v>
      </c>
    </row>
    <row r="2" spans="1:37" s="48" customFormat="1" ht="17.5" x14ac:dyDescent="0.35">
      <c r="A2" s="16"/>
      <c r="B2" s="49"/>
      <c r="C2" s="49"/>
      <c r="D2" s="49"/>
      <c r="E2" s="49"/>
      <c r="F2" s="49"/>
      <c r="G2" s="49"/>
      <c r="H2" s="49"/>
      <c r="I2" s="49"/>
      <c r="J2" s="49"/>
      <c r="K2" s="49"/>
      <c r="L2" s="49"/>
      <c r="M2" s="49"/>
      <c r="N2" s="49"/>
    </row>
    <row r="3" spans="1:37" s="48" customFormat="1" ht="18" x14ac:dyDescent="0.4">
      <c r="A3" s="15" t="s">
        <v>251</v>
      </c>
    </row>
    <row r="4" spans="1:37" s="48" customFormat="1" ht="17.5" x14ac:dyDescent="0.35">
      <c r="A4" s="1"/>
      <c r="B4" s="2"/>
      <c r="C4" s="2"/>
      <c r="D4" s="2"/>
      <c r="E4" s="2"/>
      <c r="F4" s="2"/>
      <c r="G4" s="2"/>
      <c r="H4" s="2"/>
      <c r="I4" s="2"/>
      <c r="J4" s="2"/>
      <c r="K4" s="2"/>
      <c r="L4" s="2"/>
      <c r="M4" s="2"/>
      <c r="N4" s="2"/>
      <c r="O4" s="2"/>
      <c r="P4" s="2"/>
      <c r="Q4" s="2"/>
      <c r="R4" s="2"/>
      <c r="S4" s="2"/>
      <c r="T4" s="2"/>
      <c r="U4" s="2"/>
      <c r="V4" s="2"/>
      <c r="W4" s="2"/>
      <c r="X4" s="2"/>
      <c r="Y4" s="2"/>
      <c r="Z4" s="2"/>
      <c r="AA4" s="2"/>
      <c r="AG4" s="2"/>
      <c r="AH4" s="2"/>
      <c r="AI4" s="2"/>
      <c r="AK4" s="2"/>
    </row>
    <row r="5" spans="1:37" s="47" customFormat="1" ht="65" x14ac:dyDescent="0.25">
      <c r="A5" s="1" t="s">
        <v>5</v>
      </c>
      <c r="B5" s="2" t="s">
        <v>12</v>
      </c>
      <c r="C5" s="2" t="s">
        <v>6</v>
      </c>
      <c r="D5" s="2" t="s">
        <v>7</v>
      </c>
      <c r="E5" s="44" t="s">
        <v>312</v>
      </c>
      <c r="F5" s="44" t="s">
        <v>317</v>
      </c>
      <c r="G5" s="44" t="s">
        <v>313</v>
      </c>
      <c r="H5" s="44" t="s">
        <v>314</v>
      </c>
      <c r="I5" s="44" t="s">
        <v>315</v>
      </c>
      <c r="J5" s="44" t="s">
        <v>316</v>
      </c>
      <c r="K5" s="2" t="s">
        <v>13</v>
      </c>
      <c r="L5" s="2" t="s">
        <v>14</v>
      </c>
      <c r="M5" s="2" t="s">
        <v>318</v>
      </c>
      <c r="N5" s="2" t="s">
        <v>1</v>
      </c>
      <c r="O5" s="2" t="s">
        <v>2</v>
      </c>
      <c r="P5" s="2" t="s">
        <v>15</v>
      </c>
      <c r="Q5" s="2" t="s">
        <v>0</v>
      </c>
      <c r="R5" s="2" t="s">
        <v>20</v>
      </c>
      <c r="S5" s="2" t="s">
        <v>16</v>
      </c>
      <c r="T5" s="2" t="s">
        <v>221</v>
      </c>
      <c r="U5" s="2" t="s">
        <v>17</v>
      </c>
      <c r="V5" s="2" t="s">
        <v>250</v>
      </c>
      <c r="W5" s="2" t="s">
        <v>21</v>
      </c>
      <c r="X5" s="2" t="s">
        <v>22</v>
      </c>
      <c r="Y5" s="2" t="s">
        <v>188</v>
      </c>
      <c r="Z5" s="2" t="s">
        <v>18</v>
      </c>
      <c r="AA5" s="2" t="s">
        <v>19</v>
      </c>
      <c r="AB5" s="2" t="s">
        <v>9</v>
      </c>
      <c r="AC5" s="2" t="s">
        <v>249</v>
      </c>
      <c r="AD5" s="2" t="s">
        <v>248</v>
      </c>
      <c r="AE5" s="2" t="s">
        <v>78</v>
      </c>
      <c r="AF5" s="2"/>
      <c r="AG5" s="2"/>
    </row>
    <row r="6" spans="1:37" s="10" customFormat="1" ht="13" x14ac:dyDescent="0.3">
      <c r="A6" s="10" t="s">
        <v>23</v>
      </c>
      <c r="B6" s="10" t="s">
        <v>68</v>
      </c>
      <c r="C6" s="10" t="s">
        <v>67</v>
      </c>
      <c r="D6" s="10" t="s">
        <v>66</v>
      </c>
      <c r="E6" s="10" t="s">
        <v>65</v>
      </c>
      <c r="F6" s="10" t="s">
        <v>65</v>
      </c>
      <c r="G6" s="10" t="s">
        <v>65</v>
      </c>
      <c r="H6" s="10" t="s">
        <v>65</v>
      </c>
      <c r="I6" s="10" t="s">
        <v>65</v>
      </c>
      <c r="K6" s="10" t="s">
        <v>64</v>
      </c>
      <c r="L6" s="10" t="s">
        <v>63</v>
      </c>
      <c r="M6" s="10" t="s">
        <v>62</v>
      </c>
      <c r="N6" s="10" t="s">
        <v>61</v>
      </c>
      <c r="O6" s="10" t="s">
        <v>60</v>
      </c>
      <c r="P6" s="10" t="s">
        <v>59</v>
      </c>
      <c r="Q6" s="10" t="s">
        <v>58</v>
      </c>
      <c r="R6" s="10" t="s">
        <v>57</v>
      </c>
      <c r="S6" s="10" t="s">
        <v>56</v>
      </c>
      <c r="T6" s="10" t="s">
        <v>55</v>
      </c>
      <c r="U6" s="10" t="s">
        <v>176</v>
      </c>
      <c r="V6" s="10" t="s">
        <v>247</v>
      </c>
      <c r="W6" s="10" t="s">
        <v>175</v>
      </c>
      <c r="X6" s="10" t="s">
        <v>174</v>
      </c>
      <c r="Y6" s="10" t="s">
        <v>173</v>
      </c>
      <c r="Z6" s="10" t="s">
        <v>172</v>
      </c>
      <c r="AA6" s="10" t="s">
        <v>246</v>
      </c>
      <c r="AB6" s="10" t="s">
        <v>171</v>
      </c>
      <c r="AC6" s="10" t="s">
        <v>170</v>
      </c>
      <c r="AD6" s="10" t="s">
        <v>169</v>
      </c>
      <c r="AE6" s="10" t="s">
        <v>168</v>
      </c>
    </row>
    <row r="7" spans="1:37" ht="13" x14ac:dyDescent="0.3">
      <c r="A7" s="3"/>
      <c r="K7" s="9" t="str">
        <f>CONCATENATE(E7,"-",F7,"-",G7,"-",H7,"-",I7,"-",J7)</f>
        <v>-----</v>
      </c>
      <c r="O7" s="4"/>
      <c r="P7" s="5">
        <f>VALUE(ROUNDUP(MONTH(O7)/12*4,0)*3&amp;"/"&amp;YEAR(O7))</f>
        <v>61</v>
      </c>
      <c r="S7" s="6"/>
      <c r="T7" s="46"/>
      <c r="U7" s="45"/>
      <c r="V7" s="45" t="e">
        <f>U7/T7</f>
        <v>#DIV/0!</v>
      </c>
      <c r="W7" s="45"/>
      <c r="X7" s="45"/>
      <c r="Y7" s="45"/>
      <c r="Z7" s="45">
        <f>U7-W7-X7+Y7</f>
        <v>0</v>
      </c>
      <c r="AA7" s="45" t="e">
        <f>Z7/T7</f>
        <v>#DIV/0!</v>
      </c>
      <c r="AB7" s="45"/>
      <c r="AC7" s="45"/>
    </row>
    <row r="8" spans="1:37" ht="13" x14ac:dyDescent="0.25">
      <c r="A8" s="1"/>
      <c r="B8" s="2"/>
      <c r="C8" s="2"/>
      <c r="D8" s="2"/>
      <c r="I8" s="44"/>
      <c r="J8" s="44"/>
      <c r="K8" s="44"/>
      <c r="L8" s="2"/>
      <c r="M8" s="2"/>
      <c r="N8" s="2"/>
      <c r="O8" s="2"/>
      <c r="P8" s="2"/>
      <c r="Q8" s="2"/>
      <c r="R8" s="2"/>
      <c r="S8" s="2"/>
      <c r="T8" s="2"/>
      <c r="U8" s="2"/>
      <c r="V8" s="2"/>
      <c r="W8" s="2"/>
      <c r="AA8" s="2"/>
      <c r="AB8" s="2"/>
    </row>
    <row r="9" spans="1:37" ht="13" x14ac:dyDescent="0.3">
      <c r="A9" s="3"/>
      <c r="E9" s="13"/>
      <c r="F9" s="13"/>
      <c r="G9" s="13"/>
      <c r="H9" s="13"/>
      <c r="P9" s="4"/>
      <c r="Q9" s="5"/>
      <c r="T9" s="6"/>
      <c r="U9" s="7"/>
      <c r="V9" s="8"/>
      <c r="W9" s="8"/>
      <c r="X9" s="8"/>
      <c r="Y9" s="8"/>
      <c r="Z9" s="8"/>
      <c r="AA9" s="8">
        <f>V9-X9-Y9+Z9</f>
        <v>0</v>
      </c>
      <c r="AB9" s="8"/>
      <c r="AC9" s="13"/>
      <c r="AD9" s="13"/>
      <c r="AE9" s="13"/>
    </row>
    <row r="10" spans="1:37" ht="13" x14ac:dyDescent="0.3">
      <c r="A10" s="3"/>
      <c r="P10" s="4"/>
      <c r="Q10" s="5"/>
    </row>
    <row r="11" spans="1:37" x14ac:dyDescent="0.25">
      <c r="A11" s="43" t="s">
        <v>25</v>
      </c>
      <c r="B11" s="41" t="s">
        <v>245</v>
      </c>
      <c r="C11" s="41"/>
      <c r="D11" s="41"/>
      <c r="E11" s="41"/>
      <c r="F11" s="41"/>
      <c r="G11" s="41"/>
      <c r="H11" s="41"/>
      <c r="I11" s="41"/>
      <c r="J11" s="41"/>
      <c r="K11" s="13"/>
    </row>
    <row r="12" spans="1:37" x14ac:dyDescent="0.25">
      <c r="A12" s="43" t="s">
        <v>53</v>
      </c>
      <c r="B12" s="41" t="s">
        <v>244</v>
      </c>
      <c r="C12" s="41"/>
      <c r="D12" s="41"/>
      <c r="E12" s="41"/>
      <c r="F12" s="41"/>
      <c r="G12" s="41"/>
      <c r="H12" s="41"/>
      <c r="I12" s="41"/>
      <c r="J12" s="41"/>
      <c r="K12" s="13"/>
    </row>
    <row r="13" spans="1:37" x14ac:dyDescent="0.25">
      <c r="A13" s="43" t="s">
        <v>51</v>
      </c>
      <c r="B13" t="s">
        <v>243</v>
      </c>
      <c r="C13" s="41"/>
      <c r="D13" s="41"/>
      <c r="E13" s="41"/>
      <c r="F13" s="41"/>
      <c r="G13" s="41"/>
      <c r="H13" s="41"/>
      <c r="I13" s="41"/>
      <c r="J13" s="41"/>
      <c r="K13" s="13"/>
    </row>
    <row r="14" spans="1:37" x14ac:dyDescent="0.25">
      <c r="A14" s="43" t="s">
        <v>49</v>
      </c>
      <c r="B14" t="s">
        <v>242</v>
      </c>
      <c r="C14" s="41"/>
      <c r="D14" s="41"/>
      <c r="E14" s="41"/>
      <c r="F14" s="41"/>
      <c r="G14" s="41"/>
      <c r="H14" s="41"/>
      <c r="I14" s="41"/>
      <c r="J14" s="41"/>
      <c r="K14" s="13"/>
    </row>
    <row r="15" spans="1:37" x14ac:dyDescent="0.25">
      <c r="A15" s="43" t="s">
        <v>47</v>
      </c>
      <c r="B15" s="41" t="s">
        <v>241</v>
      </c>
      <c r="C15" s="41"/>
      <c r="D15" s="41"/>
      <c r="E15" s="41"/>
      <c r="F15" s="41"/>
      <c r="G15" s="41"/>
      <c r="H15" s="41"/>
      <c r="I15" s="41"/>
      <c r="J15" s="41"/>
      <c r="K15" s="13"/>
    </row>
    <row r="16" spans="1:37" s="9" customFormat="1" x14ac:dyDescent="0.25">
      <c r="A16" s="18" t="s">
        <v>45</v>
      </c>
      <c r="B16" s="41" t="s">
        <v>24</v>
      </c>
      <c r="C16" s="41"/>
      <c r="D16" s="41"/>
      <c r="E16" s="41"/>
      <c r="F16" s="41"/>
      <c r="G16" s="41"/>
      <c r="H16" s="41"/>
      <c r="I16" s="41"/>
      <c r="J16" s="41"/>
      <c r="K16" s="13"/>
      <c r="L16"/>
      <c r="M16"/>
      <c r="N16"/>
      <c r="O16"/>
      <c r="P16"/>
      <c r="Q16"/>
      <c r="R16"/>
      <c r="S16"/>
      <c r="T16"/>
      <c r="U16"/>
      <c r="V16"/>
      <c r="W16"/>
      <c r="X16"/>
      <c r="Y16"/>
      <c r="Z16"/>
      <c r="AA16"/>
      <c r="AB16"/>
      <c r="AC16"/>
      <c r="AD16"/>
      <c r="AE16"/>
    </row>
    <row r="17" spans="1:11" s="9" customFormat="1" x14ac:dyDescent="0.25">
      <c r="A17" s="18" t="s">
        <v>43</v>
      </c>
      <c r="B17" s="41" t="s">
        <v>240</v>
      </c>
      <c r="C17" s="19"/>
      <c r="D17" s="19"/>
      <c r="E17" s="19"/>
      <c r="F17" s="19"/>
      <c r="G17" s="19"/>
      <c r="H17" s="19"/>
      <c r="I17" s="19"/>
      <c r="J17" s="19"/>
      <c r="K17" s="42"/>
    </row>
    <row r="18" spans="1:11" s="9" customFormat="1" x14ac:dyDescent="0.25">
      <c r="A18" s="18" t="s">
        <v>41</v>
      </c>
      <c r="B18" s="19" t="s">
        <v>319</v>
      </c>
      <c r="C18" s="19"/>
      <c r="D18" s="19"/>
      <c r="E18" s="19"/>
      <c r="F18" s="19"/>
      <c r="G18" s="19"/>
      <c r="H18" s="19"/>
      <c r="I18" s="19"/>
      <c r="J18" s="19"/>
      <c r="K18" s="42"/>
    </row>
    <row r="19" spans="1:11" s="9" customFormat="1" x14ac:dyDescent="0.25">
      <c r="A19" s="18" t="s">
        <v>39</v>
      </c>
      <c r="B19" s="19" t="s">
        <v>239</v>
      </c>
      <c r="C19" s="19"/>
      <c r="D19" s="19"/>
      <c r="E19" s="19"/>
      <c r="F19" s="19"/>
      <c r="G19" s="19"/>
      <c r="H19" s="19"/>
      <c r="I19" s="19"/>
      <c r="J19" s="19"/>
    </row>
    <row r="20" spans="1:11" s="9" customFormat="1" x14ac:dyDescent="0.25">
      <c r="A20" s="18" t="s">
        <v>37</v>
      </c>
      <c r="B20" s="19" t="s">
        <v>238</v>
      </c>
      <c r="C20" s="19"/>
      <c r="D20" s="19"/>
      <c r="E20" s="19"/>
      <c r="F20" s="19"/>
      <c r="G20" s="19"/>
      <c r="H20" s="19"/>
      <c r="I20" s="19"/>
      <c r="J20" s="19"/>
    </row>
    <row r="21" spans="1:11" s="9" customFormat="1" x14ac:dyDescent="0.25">
      <c r="A21" s="18" t="s">
        <v>35</v>
      </c>
      <c r="B21" s="19" t="s">
        <v>237</v>
      </c>
      <c r="C21" s="19"/>
      <c r="D21" s="19"/>
      <c r="E21" s="19"/>
      <c r="F21" s="19"/>
      <c r="G21" s="19"/>
      <c r="H21" s="19"/>
      <c r="I21" s="19"/>
      <c r="J21" s="19"/>
    </row>
    <row r="22" spans="1:11" s="9" customFormat="1" x14ac:dyDescent="0.25">
      <c r="A22" s="18" t="s">
        <v>33</v>
      </c>
      <c r="B22" s="19" t="s">
        <v>130</v>
      </c>
      <c r="C22" s="19"/>
      <c r="D22" s="19"/>
      <c r="E22" s="19"/>
      <c r="F22" s="19"/>
      <c r="G22" s="19"/>
      <c r="H22" s="19"/>
      <c r="I22" s="19"/>
      <c r="J22" s="19"/>
    </row>
    <row r="23" spans="1:11" s="9" customFormat="1" x14ac:dyDescent="0.25">
      <c r="A23" s="18" t="s">
        <v>31</v>
      </c>
      <c r="B23" s="19" t="s">
        <v>236</v>
      </c>
      <c r="C23" s="19"/>
      <c r="D23" s="19"/>
      <c r="E23" s="19"/>
      <c r="F23" s="19"/>
      <c r="G23" s="19"/>
      <c r="H23" s="19"/>
      <c r="I23" s="19"/>
      <c r="J23" s="19"/>
    </row>
    <row r="24" spans="1:11" s="9" customFormat="1" x14ac:dyDescent="0.25">
      <c r="A24" s="18" t="s">
        <v>29</v>
      </c>
      <c r="B24" s="19" t="s">
        <v>121</v>
      </c>
      <c r="C24" s="19"/>
      <c r="D24" s="19"/>
      <c r="E24" s="19"/>
      <c r="F24" s="19"/>
      <c r="G24" s="19"/>
      <c r="H24" s="19"/>
      <c r="I24" s="19"/>
      <c r="J24" s="19"/>
    </row>
    <row r="25" spans="1:11" s="9" customFormat="1" x14ac:dyDescent="0.25">
      <c r="A25" s="18" t="s">
        <v>27</v>
      </c>
      <c r="B25" s="19" t="s">
        <v>214</v>
      </c>
      <c r="C25" s="19"/>
      <c r="D25" s="19"/>
      <c r="E25" s="19"/>
      <c r="F25" s="19"/>
      <c r="G25" s="19"/>
      <c r="H25" s="19"/>
      <c r="I25" s="19"/>
      <c r="J25" s="19"/>
    </row>
    <row r="26" spans="1:11" s="9" customFormat="1" x14ac:dyDescent="0.25">
      <c r="A26" s="18" t="s">
        <v>128</v>
      </c>
      <c r="B26" s="19" t="s">
        <v>235</v>
      </c>
      <c r="C26" s="19"/>
      <c r="D26" s="19"/>
      <c r="E26" s="19"/>
      <c r="F26" s="19"/>
      <c r="G26" s="19"/>
      <c r="H26" s="19"/>
      <c r="I26" s="19"/>
      <c r="J26" s="19"/>
    </row>
    <row r="27" spans="1:11" s="9" customFormat="1" x14ac:dyDescent="0.25">
      <c r="A27" s="18" t="s">
        <v>234</v>
      </c>
      <c r="B27" s="19" t="s">
        <v>233</v>
      </c>
      <c r="C27" s="19"/>
      <c r="D27" s="19"/>
      <c r="E27" s="19"/>
      <c r="F27" s="19"/>
      <c r="G27" s="19"/>
      <c r="H27" s="19"/>
      <c r="I27" s="19"/>
      <c r="J27" s="19"/>
    </row>
    <row r="28" spans="1:11" s="9" customFormat="1" x14ac:dyDescent="0.25">
      <c r="A28" s="18" t="s">
        <v>126</v>
      </c>
      <c r="B28" s="19" t="s">
        <v>232</v>
      </c>
      <c r="C28" s="19"/>
      <c r="D28" s="19"/>
      <c r="E28" s="19"/>
      <c r="F28" s="19"/>
      <c r="G28" s="19"/>
      <c r="H28" s="19"/>
      <c r="I28" s="19"/>
      <c r="J28" s="19"/>
    </row>
    <row r="29" spans="1:11" s="9" customFormat="1" x14ac:dyDescent="0.25">
      <c r="A29" s="18" t="s">
        <v>124</v>
      </c>
      <c r="B29" s="19" t="s">
        <v>231</v>
      </c>
      <c r="C29" s="19"/>
      <c r="D29" s="19"/>
      <c r="E29" s="19"/>
      <c r="F29" s="19"/>
      <c r="G29" s="19"/>
      <c r="H29" s="19"/>
      <c r="I29" s="19"/>
      <c r="J29" s="19"/>
    </row>
    <row r="30" spans="1:11" s="9" customFormat="1" x14ac:dyDescent="0.25">
      <c r="A30" s="18" t="s">
        <v>122</v>
      </c>
      <c r="B30" s="19" t="s">
        <v>230</v>
      </c>
      <c r="C30" s="19"/>
      <c r="D30" s="19"/>
      <c r="E30" s="19"/>
      <c r="F30" s="19"/>
      <c r="G30" s="19"/>
      <c r="H30" s="19"/>
      <c r="I30" s="19"/>
      <c r="J30" s="19"/>
    </row>
    <row r="31" spans="1:11" s="9" customFormat="1" x14ac:dyDescent="0.25">
      <c r="A31" s="18" t="s">
        <v>120</v>
      </c>
      <c r="B31" s="19" t="s">
        <v>229</v>
      </c>
      <c r="C31" s="19"/>
      <c r="D31" s="19"/>
      <c r="E31" s="19"/>
      <c r="F31" s="19"/>
      <c r="G31" s="19"/>
      <c r="H31" s="19"/>
      <c r="I31" s="19"/>
      <c r="J31" s="19"/>
    </row>
    <row r="32" spans="1:11" s="9" customFormat="1" x14ac:dyDescent="0.25">
      <c r="A32" s="18" t="s">
        <v>228</v>
      </c>
      <c r="B32" s="19" t="s">
        <v>227</v>
      </c>
      <c r="C32" s="19"/>
      <c r="D32" s="19"/>
      <c r="E32" s="19"/>
      <c r="F32" s="19"/>
      <c r="G32" s="19"/>
      <c r="H32" s="19"/>
      <c r="I32" s="19"/>
      <c r="J32" s="19"/>
    </row>
    <row r="33" spans="1:31" s="9" customFormat="1" x14ac:dyDescent="0.25">
      <c r="A33" s="18" t="s">
        <v>118</v>
      </c>
      <c r="B33" s="19" t="s">
        <v>226</v>
      </c>
      <c r="C33" s="19"/>
      <c r="D33" s="19"/>
      <c r="E33" s="19"/>
      <c r="F33" s="19"/>
      <c r="G33" s="19"/>
      <c r="H33" s="19"/>
      <c r="I33" s="19"/>
      <c r="J33" s="19"/>
    </row>
    <row r="34" spans="1:31" s="9" customFormat="1" x14ac:dyDescent="0.25">
      <c r="A34" s="18" t="s">
        <v>116</v>
      </c>
      <c r="B34" s="19" t="s">
        <v>225</v>
      </c>
      <c r="C34" s="19"/>
      <c r="D34" s="19"/>
      <c r="E34" s="19"/>
      <c r="F34" s="19"/>
      <c r="G34" s="19"/>
      <c r="H34" s="19"/>
      <c r="I34" s="19"/>
      <c r="J34" s="19"/>
    </row>
    <row r="35" spans="1:31" s="9" customFormat="1" x14ac:dyDescent="0.25">
      <c r="A35" s="18" t="s">
        <v>114</v>
      </c>
      <c r="B35" s="19" t="s">
        <v>224</v>
      </c>
      <c r="C35" s="19"/>
      <c r="D35" s="19"/>
      <c r="E35" s="19"/>
      <c r="F35" s="19"/>
      <c r="G35" s="19"/>
      <c r="H35" s="19"/>
      <c r="I35" s="19"/>
      <c r="J35" s="19"/>
    </row>
    <row r="36" spans="1:31" s="9" customFormat="1" x14ac:dyDescent="0.25">
      <c r="A36" s="18" t="s">
        <v>112</v>
      </c>
      <c r="B36" s="19" t="s">
        <v>223</v>
      </c>
      <c r="C36" s="19"/>
      <c r="D36" s="19"/>
      <c r="E36" s="19"/>
      <c r="F36" s="19"/>
      <c r="G36" s="19"/>
      <c r="H36" s="19"/>
      <c r="I36" s="19"/>
      <c r="J36" s="19"/>
    </row>
    <row r="37" spans="1:31" s="9" customFormat="1" x14ac:dyDescent="0.25">
      <c r="A37" s="40"/>
      <c r="B37" s="19"/>
      <c r="C37" s="19"/>
      <c r="D37" s="19"/>
      <c r="E37" s="19"/>
      <c r="F37" s="19"/>
      <c r="G37" s="19"/>
      <c r="H37" s="19"/>
      <c r="I37" s="19"/>
      <c r="J37" s="19"/>
    </row>
    <row r="38" spans="1:31" s="9" customFormat="1" x14ac:dyDescent="0.25">
      <c r="A38" s="40"/>
      <c r="B38" s="41"/>
    </row>
    <row r="39" spans="1:31" s="9" customFormat="1" x14ac:dyDescent="0.25">
      <c r="A39" s="40"/>
      <c r="B39" s="19"/>
      <c r="C39" s="19"/>
      <c r="D39" s="19"/>
      <c r="E39" s="19"/>
      <c r="F39" s="19"/>
      <c r="G39" s="19"/>
      <c r="H39" s="19"/>
      <c r="I39" s="19"/>
      <c r="J39" s="19"/>
    </row>
    <row r="40" spans="1:31" s="9" customFormat="1" x14ac:dyDescent="0.25">
      <c r="A40" s="40"/>
      <c r="B40" s="19"/>
      <c r="C40" s="41"/>
      <c r="D40" s="41"/>
      <c r="E40" s="19"/>
      <c r="F40" s="19"/>
      <c r="G40" s="19"/>
      <c r="H40" s="19"/>
      <c r="I40" s="19"/>
      <c r="J40" s="19"/>
    </row>
    <row r="41" spans="1:31" s="9" customFormat="1" x14ac:dyDescent="0.25">
      <c r="A41" s="40"/>
      <c r="B41" s="19"/>
      <c r="C41" s="19"/>
      <c r="D41" s="19"/>
      <c r="E41" s="19"/>
      <c r="F41" s="19"/>
      <c r="G41" s="19"/>
      <c r="H41" s="19"/>
      <c r="I41" s="19"/>
      <c r="J41" s="19"/>
    </row>
    <row r="42" spans="1:31" x14ac:dyDescent="0.25">
      <c r="C42" s="19"/>
      <c r="D42" s="19"/>
      <c r="E42" s="19"/>
      <c r="F42" s="19"/>
      <c r="G42" s="19"/>
      <c r="H42" s="19"/>
      <c r="I42" s="19"/>
      <c r="J42" s="19"/>
      <c r="K42" s="9"/>
      <c r="L42" s="9"/>
      <c r="M42" s="9"/>
      <c r="N42" s="9"/>
      <c r="O42" s="9"/>
      <c r="P42" s="9"/>
      <c r="Q42" s="9"/>
      <c r="R42" s="9"/>
      <c r="S42" s="9"/>
      <c r="T42" s="9"/>
      <c r="U42" s="9"/>
      <c r="V42" s="9"/>
      <c r="W42" s="9"/>
      <c r="X42" s="9"/>
      <c r="Y42" s="9"/>
      <c r="Z42" s="9"/>
      <c r="AA42" s="9"/>
      <c r="AB42" s="9"/>
      <c r="AC42" s="9"/>
      <c r="AD42" s="9"/>
      <c r="AE42" s="9"/>
    </row>
    <row r="43" spans="1:31" x14ac:dyDescent="0.25">
      <c r="C43" s="19"/>
      <c r="D43" s="19"/>
      <c r="E43" s="19"/>
      <c r="F43" s="19"/>
      <c r="G43" s="19"/>
      <c r="H43" s="19"/>
      <c r="I43" s="19"/>
      <c r="J43" s="19"/>
      <c r="K43" s="9"/>
      <c r="L43" s="9"/>
      <c r="M43" s="9"/>
      <c r="N43" s="9"/>
      <c r="O43" s="9"/>
      <c r="P43" s="9"/>
      <c r="Q43" s="9"/>
      <c r="R43" s="9"/>
      <c r="S43" s="9"/>
      <c r="T43" s="9"/>
      <c r="U43" s="9"/>
      <c r="V43" s="9"/>
      <c r="W43" s="9"/>
      <c r="X43" s="9"/>
      <c r="Y43" s="9"/>
      <c r="Z43" s="9"/>
      <c r="AA43" s="9"/>
      <c r="AB43" s="9"/>
      <c r="AC43" s="9"/>
      <c r="AD43" s="9"/>
      <c r="AE43" s="9"/>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2.5" x14ac:dyDescent="0.25"/>
  <cols>
    <col min="1" max="3" width="23.54296875" customWidth="1"/>
    <col min="4" max="4" width="28" customWidth="1"/>
    <col min="5" max="7" width="23.54296875" customWidth="1"/>
  </cols>
  <sheetData>
    <row r="1" spans="1:7" ht="18" x14ac:dyDescent="0.4">
      <c r="A1" s="17" t="s">
        <v>82</v>
      </c>
      <c r="B1" s="17"/>
      <c r="C1" s="17"/>
      <c r="D1" s="17"/>
    </row>
    <row r="2" spans="1:7" ht="17.5" x14ac:dyDescent="0.35">
      <c r="A2" s="16"/>
      <c r="B2" s="16"/>
      <c r="C2" s="16"/>
      <c r="D2" s="16"/>
    </row>
    <row r="3" spans="1:7" ht="18" x14ac:dyDescent="0.4">
      <c r="A3" s="15" t="s">
        <v>265</v>
      </c>
      <c r="B3" s="15"/>
      <c r="C3" s="15"/>
      <c r="D3" s="15"/>
    </row>
    <row r="5" spans="1:7" x14ac:dyDescent="0.25">
      <c r="A5" s="50"/>
      <c r="B5" s="50"/>
      <c r="C5" s="50"/>
      <c r="D5" s="50"/>
      <c r="E5" s="50"/>
      <c r="F5" s="50"/>
    </row>
    <row r="6" spans="1:7" ht="28.5" customHeight="1" x14ac:dyDescent="0.3">
      <c r="A6" s="52" t="s">
        <v>264</v>
      </c>
      <c r="B6" s="52" t="s">
        <v>263</v>
      </c>
      <c r="C6" s="52" t="s">
        <v>262</v>
      </c>
      <c r="D6" s="52" t="s">
        <v>261</v>
      </c>
      <c r="E6" s="52" t="s">
        <v>260</v>
      </c>
      <c r="F6" s="52" t="s">
        <v>259</v>
      </c>
      <c r="G6" s="51"/>
    </row>
    <row r="7" spans="1:7" ht="13" x14ac:dyDescent="0.3">
      <c r="A7" s="10" t="s">
        <v>23</v>
      </c>
      <c r="B7" s="10" t="s">
        <v>68</v>
      </c>
      <c r="C7" s="10" t="s">
        <v>67</v>
      </c>
      <c r="D7" s="10" t="s">
        <v>66</v>
      </c>
      <c r="E7" s="10" t="s">
        <v>65</v>
      </c>
      <c r="F7" s="10" t="s">
        <v>64</v>
      </c>
    </row>
    <row r="8" spans="1:7" x14ac:dyDescent="0.25">
      <c r="C8" t="s">
        <v>258</v>
      </c>
    </row>
    <row r="10" spans="1:7" x14ac:dyDescent="0.25">
      <c r="A10" s="43" t="s">
        <v>25</v>
      </c>
      <c r="B10" s="41" t="s">
        <v>257</v>
      </c>
      <c r="C10" s="41"/>
      <c r="D10" s="41"/>
    </row>
    <row r="11" spans="1:7" x14ac:dyDescent="0.25">
      <c r="A11" s="18" t="s">
        <v>53</v>
      </c>
      <c r="B11" s="19" t="s">
        <v>256</v>
      </c>
      <c r="C11" s="19"/>
      <c r="D11" s="19"/>
    </row>
    <row r="12" spans="1:7" x14ac:dyDescent="0.25">
      <c r="A12" s="18" t="s">
        <v>51</v>
      </c>
      <c r="B12" t="s">
        <v>255</v>
      </c>
      <c r="C12" s="19"/>
      <c r="D12" s="19"/>
    </row>
    <row r="13" spans="1:7" x14ac:dyDescent="0.25">
      <c r="A13" s="18" t="s">
        <v>49</v>
      </c>
      <c r="B13" t="s">
        <v>254</v>
      </c>
      <c r="C13" s="19"/>
      <c r="D13" s="19"/>
    </row>
    <row r="14" spans="1:7" x14ac:dyDescent="0.25">
      <c r="A14" s="18" t="s">
        <v>47</v>
      </c>
      <c r="B14" s="19" t="s">
        <v>253</v>
      </c>
    </row>
    <row r="15" spans="1:7" x14ac:dyDescent="0.25">
      <c r="A15" s="18" t="s">
        <v>45</v>
      </c>
      <c r="B15" s="19" t="s">
        <v>252</v>
      </c>
      <c r="C15" s="50"/>
      <c r="D15" s="50"/>
      <c r="E15" s="50"/>
      <c r="F15" s="50"/>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13" sqref="A13"/>
    </sheetView>
  </sheetViews>
  <sheetFormatPr defaultColWidth="9" defaultRowHeight="12.5" x14ac:dyDescent="0.25"/>
  <cols>
    <col min="1" max="1" width="15.1796875" style="53" customWidth="1"/>
    <col min="2" max="2" width="17.7265625" style="53" customWidth="1"/>
    <col min="3" max="3" width="22" style="53" customWidth="1"/>
    <col min="4" max="4" width="12.54296875" style="53" customWidth="1"/>
    <col min="5" max="16384" width="9" style="53"/>
  </cols>
  <sheetData>
    <row r="1" spans="1:4" ht="18" x14ac:dyDescent="0.4">
      <c r="A1" s="62" t="s">
        <v>82</v>
      </c>
    </row>
    <row r="2" spans="1:4" ht="17.5" x14ac:dyDescent="0.35">
      <c r="A2" s="61"/>
    </row>
    <row r="3" spans="1:4" ht="18" x14ac:dyDescent="0.4">
      <c r="A3" s="60" t="s">
        <v>274</v>
      </c>
    </row>
    <row r="6" spans="1:4" ht="26" x14ac:dyDescent="0.3">
      <c r="A6" s="59"/>
      <c r="B6" s="59" t="s">
        <v>273</v>
      </c>
      <c r="C6" s="59" t="s">
        <v>272</v>
      </c>
    </row>
    <row r="7" spans="1:4" ht="50.5" x14ac:dyDescent="0.3">
      <c r="A7" s="56" t="s">
        <v>271</v>
      </c>
      <c r="B7" s="57"/>
      <c r="C7" s="54" t="s">
        <v>270</v>
      </c>
      <c r="D7" s="58"/>
    </row>
    <row r="8" spans="1:4" ht="63" x14ac:dyDescent="0.3">
      <c r="A8" s="56" t="s">
        <v>269</v>
      </c>
      <c r="B8" s="57">
        <f>SUMIF('C-3 SG&amp;A listing'!C:C,"No",'C-3 SG&amp;A listing'!F:F)</f>
        <v>0</v>
      </c>
      <c r="C8" s="54" t="s">
        <v>268</v>
      </c>
    </row>
    <row r="9" spans="1:4" ht="25.5" x14ac:dyDescent="0.3">
      <c r="A9" s="56" t="s">
        <v>267</v>
      </c>
      <c r="B9" s="55" t="e">
        <f>B8/B7</f>
        <v>#DIV/0!</v>
      </c>
      <c r="C9" s="54" t="s">
        <v>266</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workbookViewId="0">
      <selection activeCell="B19" sqref="B19"/>
    </sheetView>
  </sheetViews>
  <sheetFormatPr defaultRowHeight="12.5" x14ac:dyDescent="0.25"/>
  <cols>
    <col min="1" max="1" width="13.81640625" customWidth="1"/>
    <col min="2" max="2" width="21.7265625" customWidth="1"/>
    <col min="3" max="4" width="19.453125" customWidth="1"/>
  </cols>
  <sheetData>
    <row r="1" spans="1:4" ht="18" x14ac:dyDescent="0.4">
      <c r="A1" s="17" t="s">
        <v>82</v>
      </c>
    </row>
    <row r="2" spans="1:4" ht="17.5" x14ac:dyDescent="0.35">
      <c r="A2" s="48"/>
    </row>
    <row r="3" spans="1:4" ht="18" x14ac:dyDescent="0.4">
      <c r="A3" s="15" t="s">
        <v>288</v>
      </c>
    </row>
    <row r="4" spans="1:4" ht="17.5" x14ac:dyDescent="0.35">
      <c r="A4" s="48"/>
    </row>
    <row r="5" spans="1:4" ht="13" x14ac:dyDescent="0.25">
      <c r="A5" s="124" t="s">
        <v>287</v>
      </c>
      <c r="B5" s="126" t="s">
        <v>286</v>
      </c>
      <c r="C5" s="127" t="s">
        <v>285</v>
      </c>
      <c r="D5" s="128"/>
    </row>
    <row r="6" spans="1:4" ht="23.5" x14ac:dyDescent="0.25">
      <c r="A6" s="125"/>
      <c r="B6" s="125"/>
      <c r="C6" s="76" t="s">
        <v>284</v>
      </c>
      <c r="D6" s="75" t="s">
        <v>283</v>
      </c>
    </row>
    <row r="7" spans="1:4" ht="13" x14ac:dyDescent="0.25">
      <c r="A7" s="69" t="s">
        <v>23</v>
      </c>
      <c r="B7" s="68" t="s">
        <v>5</v>
      </c>
      <c r="C7" s="68"/>
      <c r="D7" s="67"/>
    </row>
    <row r="8" spans="1:4" ht="13" x14ac:dyDescent="0.25">
      <c r="A8" s="69" t="s">
        <v>68</v>
      </c>
      <c r="B8" s="68" t="s">
        <v>12</v>
      </c>
      <c r="C8" s="68"/>
      <c r="D8" s="67"/>
    </row>
    <row r="9" spans="1:4" ht="13" x14ac:dyDescent="0.25">
      <c r="A9" s="69" t="s">
        <v>67</v>
      </c>
      <c r="B9" s="74" t="s">
        <v>6</v>
      </c>
      <c r="C9" s="68"/>
      <c r="D9" s="67"/>
    </row>
    <row r="10" spans="1:4" ht="13" x14ac:dyDescent="0.25">
      <c r="A10" s="69" t="s">
        <v>66</v>
      </c>
      <c r="B10" s="74" t="s">
        <v>7</v>
      </c>
      <c r="C10" s="68"/>
      <c r="D10" s="67"/>
    </row>
    <row r="11" spans="1:4" ht="13" x14ac:dyDescent="0.25">
      <c r="A11" s="69" t="s">
        <v>65</v>
      </c>
      <c r="B11" s="73" t="s">
        <v>312</v>
      </c>
      <c r="C11" s="68"/>
      <c r="D11" s="67"/>
    </row>
    <row r="12" spans="1:4" ht="13" x14ac:dyDescent="0.25">
      <c r="A12" s="69" t="s">
        <v>65</v>
      </c>
      <c r="B12" s="73" t="s">
        <v>317</v>
      </c>
      <c r="C12" s="68"/>
      <c r="D12" s="67"/>
    </row>
    <row r="13" spans="1:4" ht="25" x14ac:dyDescent="0.25">
      <c r="A13" s="69" t="s">
        <v>65</v>
      </c>
      <c r="B13" s="73" t="s">
        <v>313</v>
      </c>
      <c r="C13" s="68"/>
      <c r="D13" s="67"/>
    </row>
    <row r="14" spans="1:4" ht="25" x14ac:dyDescent="0.25">
      <c r="A14" s="69" t="s">
        <v>65</v>
      </c>
      <c r="B14" s="73" t="s">
        <v>314</v>
      </c>
      <c r="C14" s="68"/>
      <c r="D14" s="67"/>
    </row>
    <row r="15" spans="1:4" ht="13" x14ac:dyDescent="0.25">
      <c r="A15" s="69" t="s">
        <v>65</v>
      </c>
      <c r="B15" s="73" t="s">
        <v>315</v>
      </c>
      <c r="C15" s="68"/>
      <c r="D15" s="67"/>
    </row>
    <row r="16" spans="1:4" ht="37.5" x14ac:dyDescent="0.25">
      <c r="A16" s="69" t="s">
        <v>65</v>
      </c>
      <c r="B16" s="73" t="s">
        <v>316</v>
      </c>
      <c r="C16" s="68"/>
      <c r="D16" s="67"/>
    </row>
    <row r="17" spans="1:4" ht="13" x14ac:dyDescent="0.25">
      <c r="A17" s="69" t="s">
        <v>64</v>
      </c>
      <c r="B17" s="68" t="s">
        <v>13</v>
      </c>
      <c r="C17" s="68"/>
      <c r="D17" s="67"/>
    </row>
    <row r="18" spans="1:4" ht="13" x14ac:dyDescent="0.25">
      <c r="A18" s="69" t="s">
        <v>63</v>
      </c>
      <c r="B18" s="68" t="s">
        <v>14</v>
      </c>
      <c r="C18" s="68"/>
      <c r="D18" s="67"/>
    </row>
    <row r="19" spans="1:4" ht="25" x14ac:dyDescent="0.25">
      <c r="A19" s="69" t="s">
        <v>62</v>
      </c>
      <c r="B19" s="74" t="s">
        <v>320</v>
      </c>
      <c r="C19" s="68"/>
      <c r="D19" s="67"/>
    </row>
    <row r="20" spans="1:4" ht="13" x14ac:dyDescent="0.25">
      <c r="A20" s="69" t="s">
        <v>61</v>
      </c>
      <c r="B20" s="68" t="s">
        <v>1</v>
      </c>
      <c r="C20" s="68"/>
      <c r="D20" s="67"/>
    </row>
    <row r="21" spans="1:4" ht="13" x14ac:dyDescent="0.25">
      <c r="A21" s="69" t="s">
        <v>60</v>
      </c>
      <c r="B21" s="68" t="s">
        <v>2</v>
      </c>
      <c r="C21" s="68"/>
      <c r="D21" s="67"/>
    </row>
    <row r="22" spans="1:4" ht="13" x14ac:dyDescent="0.25">
      <c r="A22" s="69" t="s">
        <v>59</v>
      </c>
      <c r="B22" s="68" t="s">
        <v>15</v>
      </c>
      <c r="C22" s="68"/>
      <c r="D22" s="67"/>
    </row>
    <row r="23" spans="1:4" ht="13" x14ac:dyDescent="0.25">
      <c r="A23" s="72" t="s">
        <v>58</v>
      </c>
      <c r="B23" s="71" t="s">
        <v>0</v>
      </c>
      <c r="C23" s="71"/>
      <c r="D23" s="70"/>
    </row>
    <row r="24" spans="1:4" ht="13" x14ac:dyDescent="0.25">
      <c r="A24" s="69" t="s">
        <v>57</v>
      </c>
      <c r="B24" s="68" t="s">
        <v>20</v>
      </c>
      <c r="C24" s="68"/>
      <c r="D24" s="67"/>
    </row>
    <row r="25" spans="1:4" ht="13" x14ac:dyDescent="0.25">
      <c r="A25" s="69" t="s">
        <v>56</v>
      </c>
      <c r="B25" s="68" t="s">
        <v>16</v>
      </c>
      <c r="C25" s="68"/>
      <c r="D25" s="67"/>
    </row>
    <row r="26" spans="1:4" ht="13" x14ac:dyDescent="0.25">
      <c r="A26" s="69" t="s">
        <v>55</v>
      </c>
      <c r="B26" s="68" t="s">
        <v>8</v>
      </c>
      <c r="C26" s="68"/>
      <c r="D26" s="67"/>
    </row>
    <row r="27" spans="1:4" ht="13" x14ac:dyDescent="0.25">
      <c r="A27" s="69" t="s">
        <v>176</v>
      </c>
      <c r="B27" s="68" t="s">
        <v>17</v>
      </c>
      <c r="C27" s="68"/>
      <c r="D27" s="67"/>
    </row>
    <row r="28" spans="1:4" ht="13" x14ac:dyDescent="0.25">
      <c r="A28" s="69" t="s">
        <v>175</v>
      </c>
      <c r="B28" s="68" t="s">
        <v>21</v>
      </c>
      <c r="C28" s="68"/>
      <c r="D28" s="67"/>
    </row>
    <row r="29" spans="1:4" ht="13" x14ac:dyDescent="0.25">
      <c r="A29" s="69" t="s">
        <v>174</v>
      </c>
      <c r="B29" s="68" t="s">
        <v>22</v>
      </c>
      <c r="C29" s="68"/>
      <c r="D29" s="67"/>
    </row>
    <row r="30" spans="1:4" ht="25" x14ac:dyDescent="0.25">
      <c r="A30" s="69" t="s">
        <v>173</v>
      </c>
      <c r="B30" s="68" t="s">
        <v>188</v>
      </c>
      <c r="C30" s="68"/>
      <c r="D30" s="67"/>
    </row>
    <row r="31" spans="1:4" ht="13" x14ac:dyDescent="0.25">
      <c r="A31" s="69" t="s">
        <v>172</v>
      </c>
      <c r="B31" s="68" t="s">
        <v>18</v>
      </c>
      <c r="C31" s="68"/>
      <c r="D31" s="67"/>
    </row>
    <row r="32" spans="1:4" ht="25" x14ac:dyDescent="0.25">
      <c r="A32" s="69" t="s">
        <v>171</v>
      </c>
      <c r="B32" s="68" t="s">
        <v>9</v>
      </c>
      <c r="C32" s="68"/>
      <c r="D32" s="67"/>
    </row>
    <row r="33" spans="1:4" ht="25" x14ac:dyDescent="0.25">
      <c r="A33" s="69" t="s">
        <v>170</v>
      </c>
      <c r="B33" s="68" t="s">
        <v>249</v>
      </c>
      <c r="C33" s="68"/>
      <c r="D33" s="67"/>
    </row>
    <row r="34" spans="1:4" ht="25" x14ac:dyDescent="0.25">
      <c r="A34" s="69" t="s">
        <v>169</v>
      </c>
      <c r="B34" s="68" t="s">
        <v>282</v>
      </c>
      <c r="C34" s="68"/>
      <c r="D34" s="67"/>
    </row>
    <row r="35" spans="1:4" ht="13" x14ac:dyDescent="0.25">
      <c r="A35" s="69" t="s">
        <v>168</v>
      </c>
      <c r="B35" s="68" t="s">
        <v>78</v>
      </c>
      <c r="C35" s="68"/>
      <c r="D35" s="67"/>
    </row>
    <row r="36" spans="1:4" x14ac:dyDescent="0.25">
      <c r="B36" s="66"/>
      <c r="C36" s="66"/>
      <c r="D36" s="66"/>
    </row>
    <row r="37" spans="1:4" x14ac:dyDescent="0.25">
      <c r="B37" s="13"/>
      <c r="C37" s="13"/>
      <c r="D37" s="13"/>
    </row>
    <row r="38" spans="1:4" ht="13" x14ac:dyDescent="0.25">
      <c r="A38" s="65" t="s">
        <v>281</v>
      </c>
      <c r="B38" s="13"/>
      <c r="C38" s="13"/>
      <c r="D38" s="13"/>
    </row>
    <row r="39" spans="1:4" x14ac:dyDescent="0.25">
      <c r="A39" s="64" t="s">
        <v>280</v>
      </c>
      <c r="B39" s="13"/>
      <c r="C39" s="13"/>
      <c r="D39" s="13"/>
    </row>
    <row r="40" spans="1:4" x14ac:dyDescent="0.25">
      <c r="A40" s="64" t="s">
        <v>279</v>
      </c>
      <c r="C40" s="13"/>
      <c r="D40" s="13"/>
    </row>
    <row r="41" spans="1:4" x14ac:dyDescent="0.25">
      <c r="A41" s="64" t="s">
        <v>278</v>
      </c>
    </row>
    <row r="42" spans="1:4" x14ac:dyDescent="0.25">
      <c r="A42" s="63" t="s">
        <v>277</v>
      </c>
    </row>
    <row r="43" spans="1:4" x14ac:dyDescent="0.25">
      <c r="A43" s="63" t="s">
        <v>276</v>
      </c>
    </row>
    <row r="44" spans="1:4" x14ac:dyDescent="0.25">
      <c r="A44" s="63" t="s">
        <v>275</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workbookViewId="0">
      <selection activeCell="F33" sqref="F33"/>
    </sheetView>
  </sheetViews>
  <sheetFormatPr defaultRowHeight="12.5" x14ac:dyDescent="0.25"/>
  <cols>
    <col min="1" max="1" width="46" customWidth="1"/>
    <col min="2" max="4" width="11.54296875" customWidth="1"/>
    <col min="5" max="5" width="16.26953125" bestFit="1" customWidth="1"/>
  </cols>
  <sheetData>
    <row r="1" spans="1:6" ht="18" x14ac:dyDescent="0.4">
      <c r="A1" s="17" t="s">
        <v>82</v>
      </c>
      <c r="B1" s="77"/>
      <c r="C1" s="77"/>
      <c r="D1" s="77"/>
      <c r="E1" s="77"/>
      <c r="F1" s="77"/>
    </row>
    <row r="2" spans="1:6" ht="17.5" x14ac:dyDescent="0.35">
      <c r="A2" s="117"/>
      <c r="B2" s="77"/>
      <c r="C2" s="77"/>
      <c r="D2" s="77"/>
      <c r="E2" s="77"/>
      <c r="F2" s="77"/>
    </row>
    <row r="3" spans="1:6" ht="18.5" thickBot="1" x14ac:dyDescent="0.45">
      <c r="A3" s="15" t="s">
        <v>311</v>
      </c>
      <c r="B3" s="77"/>
      <c r="C3" s="77"/>
      <c r="D3" s="77"/>
      <c r="E3" s="77"/>
      <c r="F3" s="77"/>
    </row>
    <row r="4" spans="1:6" ht="13.5" thickBot="1" x14ac:dyDescent="0.35">
      <c r="A4" s="116" t="s">
        <v>310</v>
      </c>
      <c r="B4" s="115" t="s">
        <v>309</v>
      </c>
      <c r="C4" s="115" t="s">
        <v>308</v>
      </c>
      <c r="D4" s="115" t="s">
        <v>307</v>
      </c>
      <c r="E4" s="114" t="s">
        <v>264</v>
      </c>
      <c r="F4" s="77"/>
    </row>
    <row r="5" spans="1:6" x14ac:dyDescent="0.25">
      <c r="A5" s="92" t="s">
        <v>306</v>
      </c>
      <c r="B5" s="113"/>
      <c r="C5" s="112"/>
      <c r="D5" s="86"/>
      <c r="E5" s="85"/>
      <c r="F5" s="77"/>
    </row>
    <row r="6" spans="1:6" x14ac:dyDescent="0.25">
      <c r="A6" s="89" t="s">
        <v>302</v>
      </c>
      <c r="B6" s="111">
        <f>B5-B7</f>
        <v>0</v>
      </c>
      <c r="C6" s="109"/>
      <c r="D6" s="86"/>
      <c r="E6" s="85"/>
      <c r="F6" s="77"/>
    </row>
    <row r="7" spans="1:6" ht="13" thickBot="1" x14ac:dyDescent="0.3">
      <c r="A7" s="84" t="s">
        <v>305</v>
      </c>
      <c r="B7" s="110">
        <f>B8+B9</f>
        <v>0</v>
      </c>
      <c r="C7" s="109"/>
      <c r="D7" s="86"/>
      <c r="E7" s="85"/>
      <c r="F7" s="77"/>
    </row>
    <row r="8" spans="1:6" ht="13" thickBot="1" x14ac:dyDescent="0.3">
      <c r="A8" s="108" t="s">
        <v>304</v>
      </c>
      <c r="B8" s="107"/>
      <c r="C8" s="106"/>
      <c r="D8" s="86"/>
      <c r="E8" s="85"/>
      <c r="F8" s="77"/>
    </row>
    <row r="9" spans="1:6" x14ac:dyDescent="0.25">
      <c r="A9" s="101" t="s">
        <v>303</v>
      </c>
      <c r="B9" s="105"/>
      <c r="C9" s="104"/>
      <c r="D9" s="86"/>
      <c r="E9" s="85"/>
      <c r="F9" s="77"/>
    </row>
    <row r="10" spans="1:6" ht="13" thickBot="1" x14ac:dyDescent="0.3">
      <c r="A10" s="84" t="s">
        <v>302</v>
      </c>
      <c r="B10" s="103">
        <f>B9-B11</f>
        <v>0</v>
      </c>
      <c r="C10" s="102">
        <f>C11</f>
        <v>0</v>
      </c>
      <c r="D10" s="86"/>
      <c r="E10" s="85"/>
      <c r="F10" s="77"/>
    </row>
    <row r="11" spans="1:6" x14ac:dyDescent="0.25">
      <c r="A11" s="101" t="s">
        <v>301</v>
      </c>
      <c r="B11" s="100">
        <f>SUM(B12:B16)</f>
        <v>0</v>
      </c>
      <c r="C11" s="99">
        <f>C12+C13+C14+C15+C16</f>
        <v>0</v>
      </c>
      <c r="D11" s="86"/>
      <c r="E11" s="85"/>
      <c r="F11" s="77"/>
    </row>
    <row r="12" spans="1:6" x14ac:dyDescent="0.25">
      <c r="A12" s="89" t="s">
        <v>300</v>
      </c>
      <c r="B12" s="98">
        <f>B17</f>
        <v>0</v>
      </c>
      <c r="C12" s="97">
        <f>C17</f>
        <v>0</v>
      </c>
      <c r="D12" s="86"/>
      <c r="E12" s="85"/>
      <c r="F12" s="77"/>
    </row>
    <row r="13" spans="1:6" x14ac:dyDescent="0.25">
      <c r="A13" s="89" t="s">
        <v>299</v>
      </c>
      <c r="B13" s="96"/>
      <c r="C13" s="95"/>
      <c r="D13" s="86"/>
      <c r="E13" s="85"/>
      <c r="F13" s="77"/>
    </row>
    <row r="14" spans="1:6" x14ac:dyDescent="0.25">
      <c r="A14" s="89" t="s">
        <v>298</v>
      </c>
      <c r="B14" s="96"/>
      <c r="C14" s="95"/>
      <c r="D14" s="86"/>
      <c r="E14" s="85"/>
      <c r="F14" s="77"/>
    </row>
    <row r="15" spans="1:6" x14ac:dyDescent="0.25">
      <c r="A15" s="89" t="s">
        <v>297</v>
      </c>
      <c r="B15" s="96"/>
      <c r="C15" s="95"/>
      <c r="D15" s="86"/>
      <c r="E15" s="85"/>
      <c r="F15" s="77"/>
    </row>
    <row r="16" spans="1:6" ht="13" thickBot="1" x14ac:dyDescent="0.3">
      <c r="A16" s="84" t="s">
        <v>296</v>
      </c>
      <c r="B16" s="94"/>
      <c r="C16" s="93"/>
      <c r="D16" s="86"/>
      <c r="E16" s="85"/>
      <c r="F16" s="77"/>
    </row>
    <row r="17" spans="1:6" x14ac:dyDescent="0.25">
      <c r="A17" s="92" t="s">
        <v>295</v>
      </c>
      <c r="B17" s="91">
        <f>B18+B19</f>
        <v>0</v>
      </c>
      <c r="C17" s="90">
        <f>C18+C19</f>
        <v>0</v>
      </c>
      <c r="D17" s="86"/>
      <c r="E17" s="85"/>
      <c r="F17" s="77"/>
    </row>
    <row r="18" spans="1:6" x14ac:dyDescent="0.25">
      <c r="A18" s="89" t="s">
        <v>294</v>
      </c>
      <c r="B18" s="88"/>
      <c r="C18" s="87"/>
      <c r="D18" s="86"/>
      <c r="E18" s="85"/>
      <c r="F18" s="77"/>
    </row>
    <row r="19" spans="1:6" ht="13" thickBot="1" x14ac:dyDescent="0.3">
      <c r="A19" s="84" t="s">
        <v>293</v>
      </c>
      <c r="B19" s="83"/>
      <c r="C19" s="82"/>
      <c r="D19" s="81"/>
      <c r="E19" s="80"/>
      <c r="F19" s="77"/>
    </row>
    <row r="20" spans="1:6" x14ac:dyDescent="0.25">
      <c r="A20" s="77"/>
      <c r="B20" s="77"/>
      <c r="C20" s="77"/>
      <c r="D20" s="77"/>
      <c r="E20" s="77"/>
      <c r="F20" s="77"/>
    </row>
    <row r="21" spans="1:6" x14ac:dyDescent="0.25">
      <c r="A21" s="77" t="s">
        <v>292</v>
      </c>
      <c r="B21" s="77"/>
      <c r="C21" s="77"/>
      <c r="D21" s="77"/>
      <c r="E21" s="77"/>
      <c r="F21" s="77"/>
    </row>
    <row r="22" spans="1:6" x14ac:dyDescent="0.25">
      <c r="A22" s="77"/>
      <c r="B22" s="77"/>
      <c r="C22" s="77"/>
      <c r="D22" s="77"/>
      <c r="E22" s="77"/>
      <c r="F22" s="77"/>
    </row>
    <row r="23" spans="1:6" ht="13" x14ac:dyDescent="0.3">
      <c r="A23" s="79" t="s">
        <v>291</v>
      </c>
      <c r="B23" s="77"/>
      <c r="C23" s="77"/>
      <c r="D23" s="77"/>
      <c r="E23" s="77"/>
      <c r="F23" s="77"/>
    </row>
    <row r="24" spans="1:6" x14ac:dyDescent="0.25">
      <c r="A24" s="78" t="s">
        <v>290</v>
      </c>
      <c r="B24" s="77"/>
      <c r="C24" s="77"/>
      <c r="D24" s="77"/>
      <c r="E24" s="77"/>
      <c r="F24" s="77"/>
    </row>
    <row r="25" spans="1:6" x14ac:dyDescent="0.25">
      <c r="A25" s="77" t="s">
        <v>279</v>
      </c>
      <c r="B25" s="77"/>
      <c r="C25" s="77"/>
      <c r="D25" s="77"/>
      <c r="E25" s="77"/>
      <c r="F25" s="77"/>
    </row>
    <row r="26" spans="1:6" x14ac:dyDescent="0.25">
      <c r="A26" s="77" t="s">
        <v>278</v>
      </c>
      <c r="B26" s="77"/>
      <c r="C26" s="77"/>
      <c r="D26" s="77"/>
      <c r="E26" s="77"/>
      <c r="F26" s="77"/>
    </row>
    <row r="27" spans="1:6" x14ac:dyDescent="0.25">
      <c r="A27" s="77" t="s">
        <v>289</v>
      </c>
      <c r="B27" s="77"/>
      <c r="C27" s="77"/>
      <c r="D27" s="77"/>
      <c r="E27" s="77"/>
      <c r="F27" s="77"/>
    </row>
    <row r="28" spans="1:6" x14ac:dyDescent="0.25">
      <c r="A28" s="77"/>
      <c r="B28" s="77"/>
      <c r="C28" s="77"/>
      <c r="D28" s="77"/>
      <c r="E28" s="77"/>
      <c r="F28" s="77"/>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662465896fcfcd2f0fde4419fb5f98b6">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9d0a033addf1f24326c5b6d21dcdfa08"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4a777a70-2aa9-481e-a746-cca47d761c8e</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78</Value>
      <Value>1092</Value>
      <Value>72</Value>
      <Value>3</Value>
      <Value>206</Value>
      <Value>4013</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X37KMNPMRHAR-157620385-11328</_dlc_DocId>
    <_dlc_DocIdUrl xmlns="5d55e9dd-4cea-4593-8805-904a126b9efb">
      <Url>https://dochub/div/antidumpingcommission/businessfunctions/operations/steelproducts/continuation/_layouts/15/DocIdRedir.aspx?ID=X37KMNPMRHAR-157620385-11328</Url>
      <Description>X37KMNPMRHAR-157620385-11328</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Importer</TermName>
          <TermId xmlns="http://schemas.microsoft.com/office/infopath/2007/PartnerControls">5c3dc9c5-fd15-4ceb-a529-9cf0178829cb</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Steel reinforcing bars</TermName>
          <TermId xmlns="http://schemas.microsoft.com/office/infopath/2007/PartnerControls">9b2e968c-5403-4ba6-b349-07867d3600ff</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601</DocHub_CaseNumber>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8373B91-BF9A-4FB1-BC3A-AD127D66B80E}">
  <ds:schemaRefs>
    <ds:schemaRef ds:uri="http://schemas.microsoft.com/sharepoint/v3/contenttype/forms"/>
  </ds:schemaRefs>
</ds:datastoreItem>
</file>

<file path=customXml/itemProps2.xml><?xml version="1.0" encoding="utf-8"?>
<ds:datastoreItem xmlns:ds="http://schemas.openxmlformats.org/officeDocument/2006/customXml" ds:itemID="{6F32007A-7C9B-4D51-A84B-AD825231CC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953425-2A14-4E33-9F6F-768DB46C2BAC}">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d55e9dd-4cea-4593-8805-904a126b9efb"/>
    <ds:schemaRef ds:uri="http://www.w3.org/XML/1998/namespace"/>
    <ds:schemaRef ds:uri="http://purl.org/dc/dcmitype/"/>
  </ds:schemaRefs>
</ds:datastoreItem>
</file>

<file path=customXml/itemProps4.xml><?xml version="1.0" encoding="utf-8"?>
<ds:datastoreItem xmlns:ds="http://schemas.openxmlformats.org/officeDocument/2006/customXml" ds:itemID="{FF2A0578-8F21-4975-806A-B5A920849CB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Fontanini, Andre</dc:creator>
  <cp:lastModifiedBy>Maevsky, Roman</cp:lastModifiedBy>
  <cp:lastPrinted>2013-07-12T06:12:20Z</cp:lastPrinted>
  <dcterms:created xsi:type="dcterms:W3CDTF">2001-06-08T01:14:27Z</dcterms:created>
  <dcterms:modified xsi:type="dcterms:W3CDTF">2022-03-24T23:24:13Z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ef57099c-45b9-47f6-b869-131119adb960</vt:lpwstr>
  </property>
  <property fmtid="{D5CDD505-2E9C-101B-9397-08002B2CF9AE}" pid="4" name="DocHub_Year">
    <vt:lpwstr>4013;#2022|4a777a70-2aa9-481e-a746-cca47d761c8e</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78;#Steel reinforcing bars|9b2e968c-5403-4ba6-b349-07867d3600ff</vt:lpwstr>
  </property>
  <property fmtid="{D5CDD505-2E9C-101B-9397-08002B2CF9AE}" pid="17" name="DocHub_Country">
    <vt:lpwstr/>
  </property>
  <property fmtid="{D5CDD505-2E9C-101B-9397-08002B2CF9AE}" pid="18" name="DocHub_ReportType">
    <vt:lpwstr/>
  </property>
  <property fmtid="{D5CDD505-2E9C-101B-9397-08002B2CF9AE}" pid="19" name="DocHub_AttachmentAppendix">
    <vt:lpwstr/>
  </property>
</Properties>
</file>