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usgov.sharepoint.com/sites/ADC/adc_case/Aluminium Extrusions (Mill Finish) - Dumping Investigation - Malaysia - Capral Limited_7366294A06C44945935F8EC4E6320CC6/Questionnaires/Importer/"/>
    </mc:Choice>
  </mc:AlternateContent>
  <xr:revisionPtr revIDLastSave="13" documentId="13_ncr:1_{0A3884B0-4CF9-4B39-BD7D-10DF0EA5A064}" xr6:coauthVersionLast="47" xr6:coauthVersionMax="47" xr10:uidLastSave="{15E13C65-BBFC-4CBF-9859-48692BBE4345}"/>
  <bookViews>
    <workbookView xWindow="-19890" yWindow="-18120" windowWidth="29040" windowHeight="17640" firstSheet="1" activeTab="7"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 i="4" l="1"/>
  <c r="AI7" i="4"/>
  <c r="AG7" i="4"/>
  <c r="AB8" i="5"/>
  <c r="AC8" i="5" s="1"/>
  <c r="AF8" i="5" s="1"/>
  <c r="AL8" i="5" s="1"/>
  <c r="AE8" i="5"/>
  <c r="AG8" i="5"/>
  <c r="AH8" i="5"/>
  <c r="AB9" i="5"/>
  <c r="AC9" i="5" s="1"/>
  <c r="AG9" i="5"/>
  <c r="AH9" i="5"/>
  <c r="H8" i="5"/>
  <c r="AD8" i="5" s="1"/>
  <c r="H9" i="5"/>
  <c r="AD9" i="5" s="1"/>
  <c r="I8" i="5"/>
  <c r="I9" i="5"/>
  <c r="AE9" i="5" s="1"/>
  <c r="AF9" i="5" l="1"/>
  <c r="AL9" i="5" s="1"/>
  <c r="C17" i="10" l="1"/>
  <c r="C12" i="10" s="1"/>
  <c r="C11" i="10" s="1"/>
  <c r="C10" i="10" s="1"/>
  <c r="B17" i="10"/>
  <c r="B12" i="10" s="1"/>
  <c r="B11" i="10" s="1"/>
  <c r="B10" i="10" s="1"/>
  <c r="B7" i="10"/>
  <c r="B6" i="10" s="1"/>
  <c r="S7" i="4" l="1"/>
  <c r="M7" i="4"/>
  <c r="J7" i="3" l="1"/>
  <c r="B8" i="7" l="1"/>
  <c r="B9" i="7" s="1"/>
  <c r="X9" i="4" l="1"/>
  <c r="W7" i="4"/>
  <c r="X7" i="4" s="1"/>
  <c r="I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<sst xmlns="http://schemas.openxmlformats.org/spreadsheetml/2006/main" count="569" uniqueCount="348">
  <si>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</si>
  <si>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</si>
  <si>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</si>
  <si>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</si>
  <si>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</si>
  <si>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</si>
  <si>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</si>
  <si>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</si>
  <si>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</si>
  <si>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</si>
  <si>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</si>
  <si>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</si>
  <si>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</si>
  <si>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</si>
  <si>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</si>
  <si>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</si>
  <si>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</si>
  <si>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</si>
  <si>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</si>
  <si>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</si>
  <si>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</si>
  <si>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</si>
  <si>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</si>
  <si>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</si>
  <si>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</si>
  <si>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</si>
  <si>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</si>
  <si>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</si>
  <si>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</si>
  <si>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</si>
  <si>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</si>
  <si>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</si>
  <si>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</si>
  <si>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</si>
  <si>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</si>
  <si>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</si>
  <si>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</si>
  <si>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</si>
  <si>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</si>
  <si>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</si>
  <si>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</si>
  <si>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</si>
  <si>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</si>
  <si>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</si>
  <si>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</si>
  <si>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</si>
  <si>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</si>
  <si>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</si>
  <si>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</si>
  <si>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</si>
  <si>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</si>
  <si>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</si>
  <si>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</si>
  <si>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</si>
  <si>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</si>
  <si>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</si>
  <si>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</si>
  <si>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</si>
  <si>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</si>
  <si>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</si>
  <si>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</si>
  <si>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</si>
  <si>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</si>
  <si>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</si>
  <si>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</si>
  <si>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</si>
  <si>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</si>
  <si>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</si>
  <si>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</si>
  <si>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</si>
  <si>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</si>
  <si>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</si>
  <si>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</si>
  <si>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</si>
  <si>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</si>
  <si>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Accounting code</t>
  </si>
  <si>
    <t>Account name</t>
  </si>
  <si>
    <t xml:space="preserve">Is it a direct selling expense? </t>
  </si>
  <si>
    <t>Expense in accounting period</t>
  </si>
  <si>
    <t>Expense in relevant period</t>
  </si>
  <si>
    <t>Yes/No</t>
  </si>
  <si>
    <t xml:space="preserve">[3]  </t>
  </si>
  <si>
    <t>Amount for the relevant period</t>
  </si>
  <si>
    <t>Notes</t>
  </si>
  <si>
    <t>Net Revenue</t>
  </si>
  <si>
    <t>Total SG&amp;A</t>
  </si>
  <si>
    <t>%</t>
  </si>
  <si>
    <t>Supplier information</t>
  </si>
  <si>
    <t>Is the supplier the manufacturer?</t>
  </si>
  <si>
    <t>Position</t>
  </si>
  <si>
    <t>Mailing address</t>
  </si>
  <si>
    <t>Telephone</t>
  </si>
  <si>
    <t>E-mail address</t>
  </si>
  <si>
    <t>Name of manufacturer</t>
  </si>
  <si>
    <t>Name of contact person</t>
  </si>
  <si>
    <t>Supplier details</t>
  </si>
  <si>
    <t>Manufacturer details</t>
  </si>
  <si>
    <t>Other charges or surcharges</t>
  </si>
  <si>
    <t>Type of direct selling expense as reported in B-2</t>
  </si>
  <si>
    <t>[23]</t>
  </si>
  <si>
    <t>[24]</t>
  </si>
  <si>
    <t>City where the customer is located. If the customer is located in multiple cities, the city where the sale is made.</t>
  </si>
  <si>
    <t>Code used in your records for the model/grade/type identified.</t>
  </si>
  <si>
    <t>The date on the commercial invoice issued to your customer.</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</si>
  <si>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</si>
  <si>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</si>
  <si>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</si>
  <si>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</si>
  <si>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</si>
  <si>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</si>
  <si>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</si>
  <si>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</si>
  <si>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</si>
  <si>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</si>
  <si>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name of your supplier.</t>
  </si>
  <si>
    <t>Order date</t>
  </si>
  <si>
    <t>The number of the purchase order, or another identifier.</t>
  </si>
  <si>
    <t>Estimated value</t>
  </si>
  <si>
    <t>The currency used for the purchase.</t>
  </si>
  <si>
    <t>Unit value</t>
  </si>
  <si>
    <t xml:space="preserve">The estimated value expressed per unit. Estimated Value [9]/Quantity [7]. Please use the formula provided </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</si>
  <si>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</si>
  <si>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</si>
  <si>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</si>
  <si>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</si>
  <si>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</si>
  <si>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</si>
  <si>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</si>
  <si>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</si>
  <si>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</si>
  <si>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</si>
  <si>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</si>
  <si>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</si>
  <si>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</si>
  <si>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</si>
  <si>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</si>
  <si>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</si>
  <si>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</si>
  <si>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</si>
  <si>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</si>
  <si>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</si>
  <si>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</si>
  <si>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</si>
  <si>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</si>
  <si>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</si>
  <si>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</si>
  <si>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</si>
  <si>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</si>
  <si>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</si>
  <si>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</si>
  <si>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</si>
  <si>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Customs duties</t>
  </si>
  <si>
    <t>Interim dumping duties (IDD)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</si>
  <si>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</si>
  <si>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</si>
  <si>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</si>
  <si>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</si>
  <si>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</si>
  <si>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</si>
  <si>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</si>
  <si>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</si>
  <si>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</si>
  <si>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</si>
  <si>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</si>
  <si>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</si>
  <si>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The currency used on the invoice.</t>
  </si>
  <si>
    <t xml:space="preserve">[25]  </t>
  </si>
  <si>
    <t xml:space="preserve">[26]  </t>
  </si>
  <si>
    <t xml:space="preserve">[27]  </t>
  </si>
  <si>
    <r>
      <t xml:space="preserve">Ocean freight </t>
    </r>
    <r>
      <rPr>
        <b/>
        <sz val="10"/>
        <color rgb="FFFF0000"/>
        <rFont val="Arial"/>
        <family val="2"/>
      </rPr>
      <t>[specify currency]</t>
    </r>
  </si>
  <si>
    <t>Ocean freight (AUD)</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</si>
  <si>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</si>
  <si>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</si>
  <si>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</si>
  <si>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</si>
  <si>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</si>
  <si>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</si>
  <si>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</si>
  <si>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</si>
  <si>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</si>
  <si>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</si>
  <si>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The model control code of the goods.</t>
  </si>
  <si>
    <t>Any other charges or surcharges that affect the net invoice value.</t>
  </si>
  <si>
    <t>Customs duties paid for the line.</t>
  </si>
  <si>
    <t>Interim dumping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</si>
  <si>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</si>
  <si>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</si>
  <si>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</si>
  <si>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</si>
  <si>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</si>
  <si>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</si>
  <si>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</si>
  <si>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</si>
  <si>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</si>
  <si>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</si>
  <si>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</si>
  <si>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</si>
  <si>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</si>
  <si>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</si>
  <si>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</si>
  <si>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</si>
  <si>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</si>
  <si>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account for variance as far as possible.</t>
  </si>
  <si>
    <t>Note:</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</si>
  <si>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</si>
  <si>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</si>
  <si>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</si>
  <si>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</si>
  <si>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</si>
  <si>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</si>
  <si>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</si>
  <si>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</si>
  <si>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</si>
  <si>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</si>
  <si>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</si>
  <si>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</si>
  <si>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</si>
  <si>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</si>
  <si>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</si>
  <si>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r>
      <t xml:space="preserve">Total net quantity </t>
    </r>
    <r>
      <rPr>
        <b/>
        <sz val="10"/>
        <color rgb="FFFF0000"/>
        <rFont val="Arial"/>
        <family val="2"/>
      </rPr>
      <t>[specify unit e.g. KG, MT]</t>
    </r>
  </si>
  <si>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</si>
  <si>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</si>
  <si>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</si>
  <si>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</si>
  <si>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</si>
  <si>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Expenses for the line</t>
  </si>
  <si>
    <t xml:space="preserve">CIF value (AUD)  </t>
  </si>
  <si>
    <r>
      <t xml:space="preserve">DDP value </t>
    </r>
    <r>
      <rPr>
        <sz val="10"/>
        <rFont val="Arial"/>
        <family val="2"/>
      </rPr>
      <t>(excluding SG&amp;A)</t>
    </r>
  </si>
  <si>
    <r>
      <t xml:space="preserve">Foreign exchange rate </t>
    </r>
    <r>
      <rPr>
        <sz val="10"/>
        <rFont val="Arial"/>
        <family val="2"/>
      </rPr>
      <t>(for ocean freight &amp; marine insurance)</t>
    </r>
  </si>
  <si>
    <t>Line invoice details of the goods</t>
  </si>
  <si>
    <t>Gross invoice value in the invoice currency.</t>
  </si>
  <si>
    <t>The amount of any deferred (i.e. off-invoice) rebates or allowances paid by the supplier.</t>
  </si>
  <si>
    <t>The net invoice value less discounts and rebates, plus other charges.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</si>
  <si>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</si>
  <si>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</si>
  <si>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</si>
  <si>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</si>
  <si>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</si>
  <si>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</si>
  <si>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Total gross value of the shipment in the invoice currency.</t>
  </si>
  <si>
    <t>The invoice number on the commercial invoice issued by your supplier.</t>
  </si>
  <si>
    <t>The invoice number on the commercial invoice issued to your customer.</t>
  </si>
  <si>
    <t>Purchase order number of the supplier</t>
  </si>
  <si>
    <t>China</t>
  </si>
  <si>
    <t>FOB</t>
  </si>
  <si>
    <t>Exporter Co</t>
  </si>
  <si>
    <t>30 days</t>
  </si>
  <si>
    <t>USD</t>
  </si>
  <si>
    <t>ORD123</t>
  </si>
  <si>
    <t>INV123</t>
  </si>
  <si>
    <t>A-B-C-1-2-3</t>
  </si>
  <si>
    <t>A-B-C-1-2-4</t>
  </si>
  <si>
    <t>EXAMPLE</t>
  </si>
  <si>
    <t>The country where the goods were manufactured.</t>
  </si>
  <si>
    <t>The country where the goods will be manufactured.</t>
  </si>
  <si>
    <t>Volume of goods purchased</t>
  </si>
  <si>
    <t>The customs entry number or import declaration number of the selected importations.</t>
  </si>
  <si>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</si>
  <si>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</si>
  <si>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</si>
  <si>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</si>
  <si>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</si>
  <si>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inland transportation costs incurred for delivery of the goods from the port to its final destination in Australia.</t>
  </si>
  <si>
    <t>The relevant shipping terms (eg. FOB, CFR, CIF).</t>
  </si>
  <si>
    <t>Order/invoice details for the shipment</t>
  </si>
  <si>
    <t>Payment terms in days as shown on the commercial invoice; eg. 60 days.</t>
  </si>
  <si>
    <t>The relevant shipping terms (eg. FOB, CFR, CIF) as shown on the commercial invoice issued by your supplier.</t>
  </si>
  <si>
    <t>The applicable foreign exchange rate for the purchase. If you use a forward forex contract, enter the rate on the contract. Alternatively, enter the rate in your accounting system for this purchase or the rate applied by your bank when paying this invoice.</t>
  </si>
  <si>
    <t>The amount of any on-invoice discount. If a % discount applies, show the % discount applying in another column.</t>
  </si>
  <si>
    <t>The net invoice value in Australian dollars. Please use the formula provided.</t>
  </si>
  <si>
    <t xml:space="preserve">Allocated amount of ocean freight for the individual line in Australian dollars. Please use the formula provided. </t>
  </si>
  <si>
    <t xml:space="preserve">Calculated delivered duty paid (DDP) value, excluding SG&amp;A, for the line in Australian dollars. Please use the formula provided. </t>
  </si>
  <si>
    <t>Net quantity for the individual line/specified goods as listed on the invoice. Specify the unit used e.g. KG, MT.</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</si>
  <si>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</si>
  <si>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</si>
  <si>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amount of marine insurance for the line in Australian dollars. Please use the formula provided. </t>
  </si>
  <si>
    <t xml:space="preserve">Calculated cost of insurance and freight (CIF) value for the line in Australian dollars. Please use the formula provided. </t>
  </si>
  <si>
    <t>Date that the order was made to your supplier.</t>
  </si>
  <si>
    <t>The date that the order is expected to arrive.</t>
  </si>
  <si>
    <t>Estimated value of the goods.</t>
  </si>
  <si>
    <t>The name of your customer.</t>
  </si>
  <si>
    <t>The level of trade of your customer. For example, end-user, distributor, retailer etc.</t>
  </si>
  <si>
    <t>State in Australia where the customer is located. If the customer is located in multiple states, the state where the sale is made.</t>
  </si>
  <si>
    <t>Category of the model control code. Please refer to the importer questionnaire for details of the model control code categories and sub-categories.</t>
  </si>
  <si>
    <t>Model control code. Please use the formula provided.</t>
  </si>
  <si>
    <t>The quarter that the invoice date falls in. Please use the formula provided.</t>
  </si>
  <si>
    <t>Delivery terms eg. ex-warehouse, delivered duty paid etc.</t>
  </si>
  <si>
    <t>Payment terms in days shown on the commercial invoice eg. 60 days.</t>
  </si>
  <si>
    <t>Gross invoice value as shown on invoice, excluding GST.</t>
  </si>
  <si>
    <t>The gross invoice value expressed per unit. Gross Invoice Value [16]/Quantity [15]. Please use the formula provided .</t>
  </si>
  <si>
    <t>The amount of any discount deducted on the invoice on each transaction. If a % discount applies, show the % discount applying in another column.</t>
  </si>
  <si>
    <t>Invoice number of the supplier</t>
  </si>
  <si>
    <t>The invoice number on the commercial invoice issued by your supplier if the sale of the goods can be linked to your purchase of those goods from your supplier.</t>
  </si>
  <si>
    <t>Order confirmation, contract or purchase order number of your purchase from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</si>
  <si>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</si>
  <si>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SG&amp;A account code as per the chart of accounts.</t>
  </si>
  <si>
    <t>SG&amp;A account name as per the chart of accounts.</t>
  </si>
  <si>
    <t>Total expense amount for the SG&amp;A account in the most recent accounting period.</t>
  </si>
  <si>
    <t>Total expense amount for the SG&amp;A account in the relevant period.</t>
  </si>
  <si>
    <t>Total net sales revenue (i.e. excluding discounts and rebates) for your company.</t>
  </si>
  <si>
    <t>Formula - SG&amp;A as a percentage of revenue.</t>
  </si>
  <si>
    <t>Exhibit can be any form of source document, e.g. a screenshot from your accounting system, a general ledger file, financial statement, management account etc.</t>
  </si>
  <si>
    <t>Total SG&amp;A expense as reported in column F in worksheet 'C-3 SG&amp;A listing', excluding direct selling expenses.</t>
  </si>
  <si>
    <t>Customs entry number / import declaration number</t>
  </si>
  <si>
    <t>Complete the yellow cells only.</t>
  </si>
  <si>
    <t xml:space="preserve">  - Domestic sales</t>
  </si>
  <si>
    <t xml:space="preserve">The objective of this upwards sales reconciliation is to reconcile the total sales revenue you provided in the 'C-2 Sales' worksheet to your audited financial statements. </t>
  </si>
  <si>
    <t>Selling, general and administrative expenses (including finance expenses)</t>
  </si>
  <si>
    <t>Forward orders</t>
  </si>
  <si>
    <t>Sales</t>
  </si>
  <si>
    <t>Selling, general and administrative expenses</t>
  </si>
  <si>
    <t>The volume of goods purchased from each supplier over the period.</t>
  </si>
  <si>
    <t>Supplier/manufacturer details</t>
  </si>
  <si>
    <t>If the expense is a direct selling expense, specify what it is reported as in worksheet 'B-2 Cost to import and sell' e.g. Inland transport.</t>
  </si>
  <si>
    <t>Is the expense a direct selling expense as reported in worksheet 'B-2 Cost to import and sell'?</t>
  </si>
  <si>
    <t>Total port handling and other import charges incurred (e.g. customs entry fees, quarantine charges, broker's chargers, tailgate fee) for the shipment excluding duties.</t>
  </si>
  <si>
    <t>Delivery expense: Australian port to customer premises (if relevant)</t>
  </si>
  <si>
    <t>Unit delivery expense: Australian port to customer premises (if relevant)</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</si>
  <si>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</si>
  <si>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</si>
  <si>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</si>
  <si>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</si>
  <si>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[28.1]</t>
  </si>
  <si>
    <t>[29.1]</t>
  </si>
  <si>
    <t>[30.1]</t>
  </si>
  <si>
    <t xml:space="preserve">[30.1]  </t>
  </si>
  <si>
    <t xml:space="preserve">[29.1]  </t>
  </si>
  <si>
    <t xml:space="preserve">[28.1]  </t>
  </si>
  <si>
    <t>Transport expense: Australian port to your company's warehouse. Only provide this data if the goods are stored at your company's warehouse.</t>
  </si>
  <si>
    <t>Delivery expense: your company's warehouse to customer premises. Only provide this data if the goods are stored at your company's warehouse, and your company arranges delivery from your warehouse to the customer.</t>
  </si>
  <si>
    <t>Delivery expense: Australian port to customer premises. Only provide this data if your company arranges delivery from the Australian port to the customer.</t>
  </si>
  <si>
    <t>The transport expense expressed per unit. Transport expense [28]/Quantity [15]. Please use the formula provided.</t>
  </si>
  <si>
    <t>The delivery expense expressed per unit. Delivery expense [29]/Quantity [15]. Please use the formula provided.</t>
  </si>
  <si>
    <t>The delivery expense expressed per unit. Delivery expense [30]/Quantity [15]. Please use the formula provided.</t>
  </si>
  <si>
    <t>Are the goods stored at a warehouse in Australia that is operated by your company? Please indicate this with "Yes" or "No"</t>
  </si>
  <si>
    <t>Are the goods stored at a warehouse in Australia that is operated by your company? (Yes/No)</t>
  </si>
  <si>
    <t>Related company?</t>
  </si>
  <si>
    <t>[1.2]</t>
  </si>
  <si>
    <t>Is the customer related to your company?</t>
  </si>
  <si>
    <t xml:space="preserve">[1.1]  </t>
  </si>
  <si>
    <t>[1.1]</t>
  </si>
  <si>
    <t>Total net quantity for the shipment.</t>
  </si>
  <si>
    <t xml:space="preserve">Quantity shown on the invoice. </t>
  </si>
  <si>
    <t>Quantity ordered.</t>
  </si>
  <si>
    <t>MCC Category 1 - Finish</t>
  </si>
  <si>
    <t>MCC Category 2 - Alloy code</t>
  </si>
  <si>
    <t>MCC Category 3 - Temper code</t>
  </si>
  <si>
    <t>kilograms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</si>
</sst>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19"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37">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0" xfId="0" applyFont="1" applyAlignment="1">
      <alignment horizontal="center" vertical="top" wrapText="1"/>
    </xf>
    <xf numFmtId="0" fontId="1" fillId="0" borderId="0" xfId="0" applyFont="1" applyFill="1" applyAlignment="1">
      <alignment horizontal="right"/>
    </xf>
    <xf numFmtId="0" fontId="1" fillId="0" borderId="0" xfId="0" applyFont="1" applyAlignment="1">
      <alignment horizontal="left"/>
    </xf>
    <xf numFmtId="0" fontId="1" fillId="0" borderId="1" xfId="5" applyFont="1" applyBorder="1" applyAlignment="1">
      <alignment wrapText="1"/>
    </xf>
    <xf numFmtId="0" fontId="9" fillId="0" borderId="0" xfId="13" applyFont="1" applyFill="1"/>
    <xf numFmtId="0" fontId="4" fillId="0" borderId="0" xfId="0" applyFont="1" applyAlignment="1">
      <alignment horizontal="left" vertical="top" wrapText="1"/>
    </xf>
    <xf numFmtId="0" fontId="4" fillId="0" borderId="0" xfId="0" applyFont="1" applyAlignment="1">
      <alignment horizontal="center"/>
    </xf>
    <xf numFmtId="0" fontId="1" fillId="0" borderId="0" xfId="0" applyFont="1" applyAlignment="1">
      <alignment horizontal="right"/>
    </xf>
    <xf numFmtId="0" fontId="1" fillId="0" borderId="1" xfId="0" applyFont="1" applyBorder="1" applyAlignment="1">
      <alignment horizontal="left" vertical="center" wrapText="1"/>
    </xf>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 fillId="0" borderId="0" xfId="0" applyFont="1" applyFill="1" applyAlignment="1">
      <alignment horizontal="center" vertical="top"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workbookViewId="0"/>
  </sheetViews>
  <sheetFormatPr defaultRowHeight="13.2" x14ac:dyDescent="0.25"/>
  <cols>
    <col min="1" max="15" width="14" customWidth="1"/>
  </cols>
  <sheetData>
    <row r="1" spans="1:15" ht="17.399999999999999" x14ac:dyDescent="0.3">
      <c r="A1" s="18" t="s">
        <v>22</v>
      </c>
    </row>
    <row r="2" spans="1:15" ht="17.399999999999999" x14ac:dyDescent="0.3">
      <c r="A2" s="19"/>
    </row>
    <row r="3" spans="1:15" ht="17.399999999999999" x14ac:dyDescent="0.3">
      <c r="A3" s="20" t="s">
        <v>87</v>
      </c>
    </row>
    <row r="4" spans="1:15" ht="13.8" thickBot="1" x14ac:dyDescent="0.3"/>
    <row r="5" spans="1:15" ht="13.8" thickBot="1" x14ac:dyDescent="0.3">
      <c r="B5" s="125" t="s">
        <v>95</v>
      </c>
      <c r="C5" s="126"/>
      <c r="D5" s="126"/>
      <c r="E5" s="126"/>
      <c r="F5" s="126"/>
      <c r="G5" s="127"/>
      <c r="I5" s="125" t="s">
        <v>96</v>
      </c>
      <c r="J5" s="126"/>
      <c r="K5" s="126"/>
      <c r="L5" s="126"/>
      <c r="M5" s="126"/>
      <c r="N5" s="127"/>
    </row>
    <row r="6" spans="1:15" ht="39.6" x14ac:dyDescent="0.25">
      <c r="A6" s="3" t="s">
        <v>113</v>
      </c>
      <c r="B6" s="3" t="s">
        <v>3</v>
      </c>
      <c r="C6" s="3" t="s">
        <v>121</v>
      </c>
      <c r="D6" s="3" t="s">
        <v>89</v>
      </c>
      <c r="E6" s="3" t="s">
        <v>90</v>
      </c>
      <c r="F6" s="3" t="s">
        <v>91</v>
      </c>
      <c r="G6" s="3" t="s">
        <v>92</v>
      </c>
      <c r="H6" s="3" t="s">
        <v>88</v>
      </c>
      <c r="I6" s="3" t="s">
        <v>93</v>
      </c>
      <c r="J6" s="3" t="s">
        <v>94</v>
      </c>
      <c r="K6" s="3" t="s">
        <v>89</v>
      </c>
      <c r="L6" s="3" t="s">
        <v>90</v>
      </c>
      <c r="M6" s="3" t="s">
        <v>91</v>
      </c>
      <c r="N6" s="3" t="s">
        <v>92</v>
      </c>
      <c r="O6" s="3" t="s">
        <v>255</v>
      </c>
    </row>
    <row r="7" spans="1:15" x14ac:dyDescent="0.25">
      <c r="A7" s="23" t="s">
        <v>25</v>
      </c>
      <c r="B7" s="23" t="s">
        <v>26</v>
      </c>
      <c r="C7" s="23" t="s">
        <v>72</v>
      </c>
      <c r="D7" s="23" t="s">
        <v>27</v>
      </c>
      <c r="E7" s="23" t="s">
        <v>28</v>
      </c>
      <c r="F7" s="23" t="s">
        <v>29</v>
      </c>
      <c r="G7" s="23" t="s">
        <v>30</v>
      </c>
      <c r="H7" s="23" t="s">
        <v>31</v>
      </c>
      <c r="I7" s="23" t="s">
        <v>32</v>
      </c>
      <c r="J7" s="23" t="s">
        <v>33</v>
      </c>
      <c r="K7" s="23" t="s">
        <v>34</v>
      </c>
      <c r="L7" s="23" t="s">
        <v>35</v>
      </c>
      <c r="M7" s="23" t="s">
        <v>36</v>
      </c>
      <c r="N7" s="23" t="s">
        <v>37</v>
      </c>
      <c r="O7" s="23" t="s">
        <v>38</v>
      </c>
    </row>
    <row r="10" spans="1:15" x14ac:dyDescent="0.25">
      <c r="A10" s="37" t="s">
        <v>48</v>
      </c>
      <c r="B10" t="s">
        <v>253</v>
      </c>
    </row>
    <row r="11" spans="1:15" x14ac:dyDescent="0.25">
      <c r="A11" s="38" t="s">
        <v>49</v>
      </c>
      <c r="B11" t="s">
        <v>114</v>
      </c>
    </row>
    <row r="12" spans="1:15" x14ac:dyDescent="0.25">
      <c r="A12" s="38" t="s">
        <v>81</v>
      </c>
      <c r="B12" t="s">
        <v>122</v>
      </c>
    </row>
    <row r="13" spans="1:15" x14ac:dyDescent="0.25">
      <c r="A13" s="38" t="s">
        <v>50</v>
      </c>
      <c r="B13" t="s">
        <v>123</v>
      </c>
    </row>
    <row r="14" spans="1:15" x14ac:dyDescent="0.25">
      <c r="A14" s="38" t="s">
        <v>51</v>
      </c>
      <c r="B14" t="s">
        <v>124</v>
      </c>
    </row>
    <row r="15" spans="1:15" x14ac:dyDescent="0.25">
      <c r="A15" s="38" t="s">
        <v>52</v>
      </c>
      <c r="B15" s="103" t="s">
        <v>236</v>
      </c>
    </row>
    <row r="16" spans="1:15" x14ac:dyDescent="0.25">
      <c r="A16" s="38" t="s">
        <v>53</v>
      </c>
      <c r="B16" t="s">
        <v>129</v>
      </c>
    </row>
    <row r="17" spans="1:2" x14ac:dyDescent="0.25">
      <c r="A17" s="38" t="s">
        <v>54</v>
      </c>
      <c r="B17" s="103" t="s">
        <v>237</v>
      </c>
    </row>
    <row r="18" spans="1:2" x14ac:dyDescent="0.25">
      <c r="A18" s="38" t="s">
        <v>55</v>
      </c>
      <c r="B18" t="s">
        <v>125</v>
      </c>
    </row>
    <row r="19" spans="1:2" x14ac:dyDescent="0.25">
      <c r="A19" s="38" t="s">
        <v>56</v>
      </c>
      <c r="B19" t="s">
        <v>126</v>
      </c>
    </row>
    <row r="20" spans="1:2" x14ac:dyDescent="0.25">
      <c r="A20" s="38" t="s">
        <v>57</v>
      </c>
      <c r="B20" t="s">
        <v>127</v>
      </c>
    </row>
    <row r="21" spans="1:2" x14ac:dyDescent="0.25">
      <c r="A21" s="38" t="s">
        <v>58</v>
      </c>
      <c r="B21" t="s">
        <v>128</v>
      </c>
    </row>
    <row r="22" spans="1:2" x14ac:dyDescent="0.25">
      <c r="A22" s="38" t="s">
        <v>59</v>
      </c>
      <c r="B22" s="103" t="s">
        <v>238</v>
      </c>
    </row>
    <row r="23" spans="1:2" x14ac:dyDescent="0.25">
      <c r="A23" s="38" t="s">
        <v>60</v>
      </c>
      <c r="B23" t="s">
        <v>130</v>
      </c>
    </row>
    <row r="24" spans="1:2" x14ac:dyDescent="0.25">
      <c r="A24" s="38" t="s">
        <v>61</v>
      </c>
      <c r="B24" t="s">
        <v>311</v>
      </c>
    </row>
    <row r="29" spans="1:2" ht="13.8" x14ac:dyDescent="0.25">
      <c r="B29" s="39"/>
    </row>
  </sheetData>
  <mergeCells count="2">
    <mergeCell ref="B5:G5"/>
    <mergeCell ref="I5:N5"/>
  </mergeCells>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0"/>
  <sheetViews>
    <sheetView zoomScaleNormal="100" workbookViewId="0">
      <pane ySplit="7" topLeftCell="A8" activePane="bottomLeft" state="frozen"/>
      <selection pane="bottomLeft" activeCell="A4" sqref="A4"/>
    </sheetView>
  </sheetViews>
  <sheetFormatPr defaultRowHeight="13.2" x14ac:dyDescent="0.25"/>
  <cols>
    <col min="1" max="38" width="14.21875" customWidth="1"/>
  </cols>
  <sheetData>
    <row r="1" spans="1:39" ht="17.399999999999999" x14ac:dyDescent="0.3">
      <c r="A1" s="18" t="s">
        <v>22</v>
      </c>
      <c r="B1" s="18"/>
    </row>
    <row r="2" spans="1:39" ht="17.399999999999999" x14ac:dyDescent="0.3">
      <c r="A2" s="19"/>
      <c r="B2" s="19"/>
    </row>
    <row r="3" spans="1:39" ht="17.399999999999999" x14ac:dyDescent="0.3">
      <c r="A3" s="20" t="s">
        <v>73</v>
      </c>
      <c r="B3" s="20"/>
    </row>
    <row r="4" spans="1:39" ht="18" thickBot="1" x14ac:dyDescent="0.35">
      <c r="A4" s="20"/>
      <c r="B4" s="20"/>
      <c r="L4" t="s">
        <v>347</v>
      </c>
      <c r="V4" t="s">
        <v>347</v>
      </c>
    </row>
    <row r="5" spans="1:39" s="43" customFormat="1" ht="13.8" thickBot="1" x14ac:dyDescent="0.3">
      <c r="A5" s="42"/>
      <c r="B5" s="128" t="s">
        <v>312</v>
      </c>
      <c r="C5" s="129"/>
      <c r="D5" s="130"/>
      <c r="E5" s="128" t="s">
        <v>220</v>
      </c>
      <c r="F5" s="129"/>
      <c r="G5" s="129"/>
      <c r="H5" s="129"/>
      <c r="I5" s="129"/>
      <c r="J5" s="129"/>
      <c r="K5" s="129"/>
      <c r="L5" s="129"/>
      <c r="M5" s="130"/>
      <c r="N5" s="128" t="s">
        <v>264</v>
      </c>
      <c r="O5" s="129"/>
      <c r="P5" s="129"/>
      <c r="Q5" s="129"/>
      <c r="R5" s="129"/>
      <c r="S5" s="129"/>
      <c r="T5" s="130"/>
      <c r="U5" s="128" t="s">
        <v>229</v>
      </c>
      <c r="V5" s="129"/>
      <c r="W5" s="129"/>
      <c r="X5" s="129"/>
      <c r="Y5" s="129"/>
      <c r="Z5" s="129"/>
      <c r="AA5" s="129"/>
      <c r="AB5" s="129"/>
      <c r="AC5" s="130"/>
      <c r="AD5" s="128" t="s">
        <v>225</v>
      </c>
      <c r="AE5" s="129"/>
      <c r="AF5" s="129"/>
      <c r="AG5" s="129"/>
      <c r="AH5" s="129"/>
      <c r="AI5" s="129"/>
      <c r="AJ5" s="129"/>
      <c r="AK5" s="130"/>
      <c r="AL5" s="44"/>
    </row>
    <row r="6" spans="1:39" s="41" customFormat="1" ht="66" x14ac:dyDescent="0.25">
      <c r="A6" s="4" t="s">
        <v>303</v>
      </c>
      <c r="B6" s="4" t="s">
        <v>113</v>
      </c>
      <c r="C6" s="4" t="s">
        <v>3</v>
      </c>
      <c r="D6" s="4" t="s">
        <v>135</v>
      </c>
      <c r="E6" s="4" t="s">
        <v>169</v>
      </c>
      <c r="F6" s="4" t="s">
        <v>153</v>
      </c>
      <c r="G6" s="4" t="s">
        <v>228</v>
      </c>
      <c r="H6" s="4" t="s">
        <v>170</v>
      </c>
      <c r="I6" s="4" t="s">
        <v>137</v>
      </c>
      <c r="J6" s="4" t="s">
        <v>155</v>
      </c>
      <c r="K6" s="4" t="s">
        <v>134</v>
      </c>
      <c r="L6" s="4" t="s">
        <v>219</v>
      </c>
      <c r="M6" s="4" t="s">
        <v>221</v>
      </c>
      <c r="N6" s="4" t="s">
        <v>0</v>
      </c>
      <c r="O6" s="4" t="s">
        <v>115</v>
      </c>
      <c r="P6" s="4" t="s">
        <v>1</v>
      </c>
      <c r="Q6" s="4" t="s">
        <v>2</v>
      </c>
      <c r="R6" s="4" t="s">
        <v>10</v>
      </c>
      <c r="S6" s="4" t="s">
        <v>132</v>
      </c>
      <c r="T6" s="4" t="s">
        <v>131</v>
      </c>
      <c r="U6" s="4" t="s">
        <v>12</v>
      </c>
      <c r="V6" s="4" t="s">
        <v>154</v>
      </c>
      <c r="W6" s="4" t="s">
        <v>4</v>
      </c>
      <c r="X6" s="4" t="s">
        <v>222</v>
      </c>
      <c r="Y6" s="4" t="s">
        <v>20</v>
      </c>
      <c r="Z6" s="4" t="s">
        <v>21</v>
      </c>
      <c r="AA6" s="4" t="s">
        <v>97</v>
      </c>
      <c r="AB6" s="4" t="s">
        <v>223</v>
      </c>
      <c r="AC6" s="4" t="s">
        <v>133</v>
      </c>
      <c r="AD6" s="4" t="s">
        <v>136</v>
      </c>
      <c r="AE6" s="4" t="s">
        <v>158</v>
      </c>
      <c r="AF6" s="4" t="s">
        <v>226</v>
      </c>
      <c r="AG6" s="4" t="s">
        <v>156</v>
      </c>
      <c r="AH6" s="4" t="s">
        <v>157</v>
      </c>
      <c r="AI6" s="4" t="s">
        <v>224</v>
      </c>
      <c r="AJ6" s="4" t="s">
        <v>151</v>
      </c>
      <c r="AK6" s="4" t="s">
        <v>152</v>
      </c>
      <c r="AL6" s="4" t="s">
        <v>227</v>
      </c>
    </row>
    <row r="7" spans="1:39" s="41" customFormat="1" x14ac:dyDescent="0.25">
      <c r="A7" s="45" t="s">
        <v>25</v>
      </c>
      <c r="B7" s="45" t="s">
        <v>26</v>
      </c>
      <c r="C7" s="45" t="s">
        <v>72</v>
      </c>
      <c r="D7" s="45" t="s">
        <v>27</v>
      </c>
      <c r="E7" s="45" t="s">
        <v>28</v>
      </c>
      <c r="F7" s="45" t="s">
        <v>29</v>
      </c>
      <c r="G7" s="45" t="s">
        <v>30</v>
      </c>
      <c r="H7" s="23" t="s">
        <v>31</v>
      </c>
      <c r="I7" s="23" t="s">
        <v>32</v>
      </c>
      <c r="J7" s="23" t="s">
        <v>33</v>
      </c>
      <c r="K7" s="23" t="s">
        <v>34</v>
      </c>
      <c r="L7" s="23" t="s">
        <v>35</v>
      </c>
      <c r="M7" s="23" t="s">
        <v>36</v>
      </c>
      <c r="N7" s="23" t="s">
        <v>37</v>
      </c>
      <c r="O7" s="23" t="s">
        <v>38</v>
      </c>
      <c r="P7" s="23" t="s">
        <v>39</v>
      </c>
      <c r="Q7" s="23" t="s">
        <v>41</v>
      </c>
      <c r="R7" s="23" t="s">
        <v>42</v>
      </c>
      <c r="S7" s="23" t="s">
        <v>43</v>
      </c>
      <c r="T7" s="23" t="s">
        <v>44</v>
      </c>
      <c r="U7" s="23" t="s">
        <v>46</v>
      </c>
      <c r="V7" s="23" t="s">
        <v>47</v>
      </c>
      <c r="W7" s="23" t="s">
        <v>99</v>
      </c>
      <c r="X7" s="23" t="s">
        <v>100</v>
      </c>
      <c r="Y7" s="23" t="s">
        <v>138</v>
      </c>
      <c r="Z7" s="23" t="s">
        <v>139</v>
      </c>
      <c r="AA7" s="23" t="s">
        <v>140</v>
      </c>
      <c r="AB7" s="23" t="s">
        <v>141</v>
      </c>
      <c r="AC7" s="23" t="s">
        <v>142</v>
      </c>
      <c r="AD7" s="23" t="s">
        <v>143</v>
      </c>
      <c r="AE7" s="23" t="s">
        <v>144</v>
      </c>
      <c r="AF7" s="23" t="s">
        <v>145</v>
      </c>
      <c r="AG7" s="23" t="s">
        <v>146</v>
      </c>
      <c r="AH7" s="23" t="s">
        <v>147</v>
      </c>
      <c r="AI7" s="23" t="s">
        <v>148</v>
      </c>
      <c r="AJ7" s="23" t="s">
        <v>149</v>
      </c>
      <c r="AK7" s="23" t="s">
        <v>150</v>
      </c>
      <c r="AL7" s="23" t="s">
        <v>235</v>
      </c>
    </row>
    <row r="8" spans="1:39" s="110" customFormat="1" x14ac:dyDescent="0.25">
      <c r="A8" s="105" t="s">
        <v>252</v>
      </c>
      <c r="B8" s="106" t="s">
        <v>243</v>
      </c>
      <c r="C8" s="106" t="s">
        <v>245</v>
      </c>
      <c r="D8" s="106"/>
      <c r="E8" s="107">
        <v>7000</v>
      </c>
      <c r="F8" s="109">
        <v>5</v>
      </c>
      <c r="G8" s="109">
        <v>0.8</v>
      </c>
      <c r="H8" s="109">
        <f>E8/G8</f>
        <v>8750</v>
      </c>
      <c r="I8" s="109">
        <f t="shared" ref="I8:I9" si="0">F8/G8</f>
        <v>6.25</v>
      </c>
      <c r="J8" s="107">
        <v>4000</v>
      </c>
      <c r="K8" s="107">
        <v>1000</v>
      </c>
      <c r="L8" s="109">
        <v>150</v>
      </c>
      <c r="M8" s="107">
        <v>150000</v>
      </c>
      <c r="N8" s="108" t="s">
        <v>248</v>
      </c>
      <c r="O8" s="113">
        <v>43831</v>
      </c>
      <c r="P8" s="112" t="s">
        <v>249</v>
      </c>
      <c r="Q8" s="113">
        <v>43845</v>
      </c>
      <c r="R8" s="108" t="s">
        <v>244</v>
      </c>
      <c r="S8" s="108" t="s">
        <v>246</v>
      </c>
      <c r="T8" s="107">
        <v>0.8</v>
      </c>
      <c r="U8" s="107" t="s">
        <v>250</v>
      </c>
      <c r="V8" s="107">
        <v>8</v>
      </c>
      <c r="W8" s="107" t="s">
        <v>247</v>
      </c>
      <c r="X8" s="107">
        <v>10000</v>
      </c>
      <c r="Y8" s="107">
        <v>0</v>
      </c>
      <c r="Z8" s="107">
        <v>0</v>
      </c>
      <c r="AA8" s="107">
        <v>0</v>
      </c>
      <c r="AB8" s="107">
        <f t="shared" ref="AB8:AB9" si="1">X8-Y8-Z8+AA8</f>
        <v>10000</v>
      </c>
      <c r="AC8" s="107">
        <f>AB8/T8</f>
        <v>12500</v>
      </c>
      <c r="AD8" s="107">
        <f>H8/L8*V8</f>
        <v>466.66666666666669</v>
      </c>
      <c r="AE8" s="107">
        <f t="shared" ref="AE8:AE9" si="2">I8/M8*X8</f>
        <v>0.41666666666666663</v>
      </c>
      <c r="AF8" s="107">
        <f>AC8+AD8+AE8</f>
        <v>12967.083333333332</v>
      </c>
      <c r="AG8" s="107">
        <f t="shared" ref="AG8:AG9" si="3">J8/L8*V8</f>
        <v>213.33333333333334</v>
      </c>
      <c r="AH8" s="107">
        <f t="shared" ref="AH8:AH9" si="4">K8/L8*V8</f>
        <v>53.333333333333336</v>
      </c>
      <c r="AI8" s="107"/>
      <c r="AJ8" s="107"/>
      <c r="AK8" s="107">
        <v>1000</v>
      </c>
      <c r="AL8" s="107">
        <f>SUM(AF8:AK8)</f>
        <v>14233.75</v>
      </c>
    </row>
    <row r="9" spans="1:39" s="111" customFormat="1" x14ac:dyDescent="0.25">
      <c r="A9" s="105" t="s">
        <v>252</v>
      </c>
      <c r="B9" s="106" t="s">
        <v>243</v>
      </c>
      <c r="C9" s="106" t="s">
        <v>245</v>
      </c>
      <c r="D9" s="106"/>
      <c r="E9" s="107">
        <v>7000</v>
      </c>
      <c r="F9" s="109">
        <v>5</v>
      </c>
      <c r="G9" s="109">
        <v>0.8</v>
      </c>
      <c r="H9" s="109">
        <f t="shared" ref="H9" si="5">E9/G9</f>
        <v>8750</v>
      </c>
      <c r="I9" s="109">
        <f t="shared" si="0"/>
        <v>6.25</v>
      </c>
      <c r="J9" s="107">
        <v>4000</v>
      </c>
      <c r="K9" s="107">
        <v>1000</v>
      </c>
      <c r="L9" s="109">
        <v>150</v>
      </c>
      <c r="M9" s="107">
        <v>150000</v>
      </c>
      <c r="N9" s="108" t="s">
        <v>248</v>
      </c>
      <c r="O9" s="113">
        <v>43831</v>
      </c>
      <c r="P9" s="112" t="s">
        <v>249</v>
      </c>
      <c r="Q9" s="113">
        <v>43845</v>
      </c>
      <c r="R9" s="108" t="s">
        <v>244</v>
      </c>
      <c r="S9" s="108" t="s">
        <v>246</v>
      </c>
      <c r="T9" s="107">
        <v>0.8</v>
      </c>
      <c r="U9" s="107" t="s">
        <v>251</v>
      </c>
      <c r="V9" s="107">
        <v>2</v>
      </c>
      <c r="W9" s="107" t="s">
        <v>247</v>
      </c>
      <c r="X9" s="107">
        <v>2000</v>
      </c>
      <c r="Y9" s="107">
        <v>0</v>
      </c>
      <c r="Z9" s="107">
        <v>0</v>
      </c>
      <c r="AA9" s="107">
        <v>0</v>
      </c>
      <c r="AB9" s="107">
        <f t="shared" si="1"/>
        <v>2000</v>
      </c>
      <c r="AC9" s="107">
        <f t="shared" ref="AC9" si="6">AB9/T9</f>
        <v>2500</v>
      </c>
      <c r="AD9" s="107">
        <f t="shared" ref="AD9" si="7">H9/L9*V9</f>
        <v>116.66666666666667</v>
      </c>
      <c r="AE9" s="107">
        <f t="shared" si="2"/>
        <v>8.3333333333333329E-2</v>
      </c>
      <c r="AF9" s="107">
        <f t="shared" ref="AF9" si="8">AC9+AD9+AE9</f>
        <v>2616.75</v>
      </c>
      <c r="AG9" s="107">
        <f t="shared" si="3"/>
        <v>53.333333333333336</v>
      </c>
      <c r="AH9" s="107">
        <f t="shared" si="4"/>
        <v>13.333333333333334</v>
      </c>
      <c r="AI9" s="107"/>
      <c r="AJ9" s="107"/>
      <c r="AK9" s="107">
        <v>200</v>
      </c>
      <c r="AL9" s="107">
        <f>SUM(AF9:AK9)</f>
        <v>2883.416666666667</v>
      </c>
      <c r="AM9" s="110"/>
    </row>
    <row r="10" spans="1:39" x14ac:dyDescent="0.25">
      <c r="A10" s="47"/>
      <c r="B10" s="47"/>
      <c r="C10" s="47"/>
      <c r="D10" s="47"/>
      <c r="E10" s="49"/>
      <c r="F10" s="46"/>
      <c r="G10" s="46"/>
      <c r="H10" s="49"/>
      <c r="I10" s="46"/>
      <c r="J10" s="49"/>
      <c r="K10" s="49"/>
      <c r="L10" s="46"/>
      <c r="M10" s="49"/>
      <c r="N10" s="115"/>
      <c r="O10" s="114"/>
      <c r="P10" s="115"/>
      <c r="Q10" s="114"/>
      <c r="R10" s="115"/>
      <c r="S10" s="115"/>
      <c r="T10" s="48"/>
      <c r="U10" s="49"/>
      <c r="V10" s="49"/>
      <c r="W10" s="48"/>
      <c r="X10" s="48"/>
      <c r="Y10" s="48"/>
      <c r="Z10" s="48"/>
      <c r="AA10" s="48"/>
      <c r="AB10" s="49"/>
      <c r="AC10" s="49"/>
      <c r="AD10" s="49"/>
      <c r="AE10" s="49"/>
      <c r="AF10" s="49"/>
      <c r="AG10" s="49"/>
      <c r="AH10" s="49"/>
      <c r="AI10" s="49"/>
      <c r="AJ10" s="48"/>
      <c r="AK10" s="48"/>
      <c r="AL10" s="48"/>
    </row>
    <row r="12" spans="1:39" x14ac:dyDescent="0.25">
      <c r="A12" s="37" t="s">
        <v>48</v>
      </c>
      <c r="B12" s="103" t="s">
        <v>256</v>
      </c>
    </row>
    <row r="13" spans="1:39" x14ac:dyDescent="0.25">
      <c r="A13" s="38" t="s">
        <v>49</v>
      </c>
      <c r="B13" t="s">
        <v>159</v>
      </c>
    </row>
    <row r="14" spans="1:39" x14ac:dyDescent="0.25">
      <c r="A14" s="38" t="s">
        <v>81</v>
      </c>
      <c r="B14" t="s">
        <v>161</v>
      </c>
    </row>
    <row r="15" spans="1:39" x14ac:dyDescent="0.25">
      <c r="A15" s="38" t="s">
        <v>50</v>
      </c>
      <c r="B15" t="s">
        <v>160</v>
      </c>
    </row>
    <row r="16" spans="1:39" x14ac:dyDescent="0.25">
      <c r="A16" s="38" t="s">
        <v>51</v>
      </c>
      <c r="B16" s="104" t="s">
        <v>257</v>
      </c>
    </row>
    <row r="17" spans="1:2" x14ac:dyDescent="0.25">
      <c r="A17" s="38" t="s">
        <v>52</v>
      </c>
      <c r="B17" s="104" t="s">
        <v>258</v>
      </c>
    </row>
    <row r="18" spans="1:2" x14ac:dyDescent="0.25">
      <c r="A18" s="38" t="s">
        <v>53</v>
      </c>
      <c r="B18" s="104" t="s">
        <v>259</v>
      </c>
    </row>
    <row r="19" spans="1:2" x14ac:dyDescent="0.25">
      <c r="A19" s="38" t="s">
        <v>54</v>
      </c>
      <c r="B19" s="104" t="s">
        <v>260</v>
      </c>
    </row>
    <row r="20" spans="1:2" x14ac:dyDescent="0.25">
      <c r="A20" s="38" t="s">
        <v>55</v>
      </c>
      <c r="B20" s="104" t="s">
        <v>261</v>
      </c>
    </row>
    <row r="21" spans="1:2" x14ac:dyDescent="0.25">
      <c r="A21" s="38" t="s">
        <v>56</v>
      </c>
      <c r="B21" s="104" t="s">
        <v>315</v>
      </c>
    </row>
    <row r="22" spans="1:2" x14ac:dyDescent="0.25">
      <c r="A22" s="38" t="s">
        <v>57</v>
      </c>
      <c r="B22" s="103" t="s">
        <v>262</v>
      </c>
    </row>
    <row r="23" spans="1:2" x14ac:dyDescent="0.25">
      <c r="A23" s="38" t="s">
        <v>58</v>
      </c>
      <c r="B23" s="103" t="s">
        <v>341</v>
      </c>
    </row>
    <row r="24" spans="1:2" x14ac:dyDescent="0.25">
      <c r="A24" s="38" t="s">
        <v>59</v>
      </c>
      <c r="B24" s="104" t="s">
        <v>239</v>
      </c>
    </row>
    <row r="25" spans="1:2" x14ac:dyDescent="0.25">
      <c r="A25" s="38" t="s">
        <v>60</v>
      </c>
      <c r="B25" t="s">
        <v>162</v>
      </c>
    </row>
    <row r="26" spans="1:2" x14ac:dyDescent="0.25">
      <c r="A26" s="14" t="s">
        <v>61</v>
      </c>
      <c r="B26" t="s">
        <v>163</v>
      </c>
    </row>
    <row r="27" spans="1:2" x14ac:dyDescent="0.25">
      <c r="A27" s="14" t="s">
        <v>63</v>
      </c>
      <c r="B27" s="103" t="s">
        <v>240</v>
      </c>
    </row>
    <row r="28" spans="1:2" x14ac:dyDescent="0.25">
      <c r="A28" s="14" t="s">
        <v>65</v>
      </c>
      <c r="B28" s="15" t="s">
        <v>164</v>
      </c>
    </row>
    <row r="29" spans="1:2" x14ac:dyDescent="0.25">
      <c r="A29" s="14" t="s">
        <v>66</v>
      </c>
      <c r="B29" t="s">
        <v>266</v>
      </c>
    </row>
    <row r="30" spans="1:2" x14ac:dyDescent="0.25">
      <c r="A30" s="14" t="s">
        <v>67</v>
      </c>
      <c r="B30" s="104" t="s">
        <v>265</v>
      </c>
    </row>
    <row r="31" spans="1:2" x14ac:dyDescent="0.25">
      <c r="A31" s="14" t="s">
        <v>68</v>
      </c>
      <c r="B31" s="104" t="s">
        <v>267</v>
      </c>
    </row>
    <row r="32" spans="1:2" x14ac:dyDescent="0.25">
      <c r="A32" s="14" t="s">
        <v>70</v>
      </c>
      <c r="B32" s="15" t="s">
        <v>181</v>
      </c>
    </row>
    <row r="33" spans="1:16" x14ac:dyDescent="0.25">
      <c r="A33" s="14" t="s">
        <v>71</v>
      </c>
      <c r="B33" s="104" t="s">
        <v>272</v>
      </c>
    </row>
    <row r="34" spans="1:16" x14ac:dyDescent="0.25">
      <c r="A34" s="14" t="s">
        <v>107</v>
      </c>
      <c r="B34" s="15" t="s">
        <v>165</v>
      </c>
    </row>
    <row r="35" spans="1:16" x14ac:dyDescent="0.25">
      <c r="A35" s="14" t="s">
        <v>108</v>
      </c>
      <c r="B35" t="s">
        <v>230</v>
      </c>
    </row>
    <row r="36" spans="1:16" x14ac:dyDescent="0.25">
      <c r="A36" s="14" t="s">
        <v>166</v>
      </c>
      <c r="B36" s="104" t="s">
        <v>268</v>
      </c>
    </row>
    <row r="37" spans="1:16" x14ac:dyDescent="0.25">
      <c r="A37" s="14" t="s">
        <v>167</v>
      </c>
      <c r="B37" s="15" t="s">
        <v>231</v>
      </c>
    </row>
    <row r="38" spans="1:16" x14ac:dyDescent="0.25">
      <c r="A38" s="14" t="s">
        <v>168</v>
      </c>
      <c r="B38" t="s">
        <v>182</v>
      </c>
    </row>
    <row r="39" spans="1:16" x14ac:dyDescent="0.25">
      <c r="A39" s="14" t="s">
        <v>171</v>
      </c>
      <c r="B39" s="15" t="s">
        <v>232</v>
      </c>
      <c r="P39" s="15"/>
    </row>
    <row r="40" spans="1:16" x14ac:dyDescent="0.25">
      <c r="A40" s="38" t="s">
        <v>172</v>
      </c>
      <c r="B40" s="104" t="s">
        <v>269</v>
      </c>
      <c r="P40" s="15"/>
    </row>
    <row r="41" spans="1:16" x14ac:dyDescent="0.25">
      <c r="A41" s="38" t="s">
        <v>173</v>
      </c>
      <c r="B41" s="104" t="s">
        <v>270</v>
      </c>
      <c r="P41" s="15"/>
    </row>
    <row r="42" spans="1:16" x14ac:dyDescent="0.25">
      <c r="A42" s="38" t="s">
        <v>174</v>
      </c>
      <c r="B42" s="104" t="s">
        <v>275</v>
      </c>
    </row>
    <row r="43" spans="1:16" x14ac:dyDescent="0.25">
      <c r="A43" s="38" t="s">
        <v>175</v>
      </c>
      <c r="B43" s="104" t="s">
        <v>276</v>
      </c>
      <c r="P43" s="15"/>
    </row>
    <row r="44" spans="1:16" x14ac:dyDescent="0.25">
      <c r="A44" s="38" t="s">
        <v>176</v>
      </c>
      <c r="B44" s="104" t="s">
        <v>273</v>
      </c>
      <c r="P44" s="15"/>
    </row>
    <row r="45" spans="1:16" x14ac:dyDescent="0.25">
      <c r="A45" s="14" t="s">
        <v>177</v>
      </c>
      <c r="B45" t="s">
        <v>274</v>
      </c>
      <c r="P45" s="15"/>
    </row>
    <row r="46" spans="1:16" x14ac:dyDescent="0.25">
      <c r="A46" s="14" t="s">
        <v>178</v>
      </c>
      <c r="B46" s="15" t="s">
        <v>233</v>
      </c>
      <c r="P46" s="15"/>
    </row>
    <row r="47" spans="1:16" x14ac:dyDescent="0.25">
      <c r="A47" s="14" t="s">
        <v>179</v>
      </c>
      <c r="B47" s="15" t="s">
        <v>183</v>
      </c>
      <c r="P47" s="15"/>
    </row>
    <row r="48" spans="1:16" x14ac:dyDescent="0.25">
      <c r="A48" s="14" t="s">
        <v>180</v>
      </c>
      <c r="B48" s="15" t="s">
        <v>184</v>
      </c>
      <c r="P48" s="15"/>
    </row>
    <row r="49" spans="1:16" x14ac:dyDescent="0.25">
      <c r="A49" s="14" t="s">
        <v>234</v>
      </c>
      <c r="B49" s="104" t="s">
        <v>271</v>
      </c>
      <c r="P49" s="15"/>
    </row>
    <row r="50" spans="1:16" x14ac:dyDescent="0.25">
      <c r="A50" s="14"/>
    </row>
  </sheetData>
  <mergeCells count="5">
    <mergeCell ref="B5:D5"/>
    <mergeCell ref="E5:M5"/>
    <mergeCell ref="N5:T5"/>
    <mergeCell ref="U5:AC5"/>
    <mergeCell ref="AD5:AK5"/>
  </mergeCells>
  <pageMargins left="0.75" right="0.75" top="1" bottom="1" header="0.5" footer="0.5"/>
  <pageSetup paperSize="9" scale="68" orientation="landscape" horizontalDpi="300" verticalDpi="300" r:id="rId1"/>
  <headerFooter alignWithMargins="0">
    <oddHeader>&amp;C&amp;"Calibri"&amp;12&amp;KC00000 OFFICIAL&amp;1#_x000D_&amp;"Arialri"&amp;10&amp;K000000&amp;"Arial,Bold"FOR OFFICIAL USE ONLY &amp;"Arial,Regular"(when complete)</oddHeader>
    <oddFooter>&amp;C_x000D_&amp;1#&amp;"Calibri"&amp;12&amp;KC00000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election activeCell="G4" sqref="G4"/>
    </sheetView>
  </sheetViews>
  <sheetFormatPr defaultRowHeight="13.2" x14ac:dyDescent="0.25"/>
  <cols>
    <col min="1" max="1" width="12" customWidth="1"/>
    <col min="2" max="2" width="13.77734375" customWidth="1"/>
    <col min="3" max="8" width="12" customWidth="1"/>
    <col min="9" max="10" width="12.21875" customWidth="1"/>
  </cols>
  <sheetData>
    <row r="1" spans="1:10" ht="17.399999999999999" x14ac:dyDescent="0.3">
      <c r="A1" s="18" t="s">
        <v>22</v>
      </c>
      <c r="B1" s="18"/>
    </row>
    <row r="2" spans="1:10" ht="17.399999999999999" x14ac:dyDescent="0.3">
      <c r="A2" s="19"/>
      <c r="B2" s="19"/>
    </row>
    <row r="3" spans="1:10" ht="17.399999999999999" x14ac:dyDescent="0.3">
      <c r="A3" s="20" t="s">
        <v>308</v>
      </c>
      <c r="B3" s="20"/>
    </row>
    <row r="4" spans="1:10" ht="17.399999999999999" x14ac:dyDescent="0.3">
      <c r="A4" s="20"/>
      <c r="B4" s="20"/>
      <c r="G4" t="s">
        <v>347</v>
      </c>
    </row>
    <row r="5" spans="1:10" ht="39.6" x14ac:dyDescent="0.25">
      <c r="A5" s="4" t="s">
        <v>3</v>
      </c>
      <c r="B5" s="4" t="s">
        <v>113</v>
      </c>
      <c r="C5" s="4" t="s">
        <v>10</v>
      </c>
      <c r="D5" s="4" t="s">
        <v>0</v>
      </c>
      <c r="E5" s="4" t="s">
        <v>115</v>
      </c>
      <c r="F5" s="4" t="s">
        <v>9</v>
      </c>
      <c r="G5" s="4" t="s">
        <v>23</v>
      </c>
      <c r="H5" s="4" t="s">
        <v>4</v>
      </c>
      <c r="I5" s="4" t="s">
        <v>117</v>
      </c>
      <c r="J5" s="4" t="s">
        <v>119</v>
      </c>
    </row>
    <row r="6" spans="1:10" x14ac:dyDescent="0.25">
      <c r="A6" s="23" t="s">
        <v>25</v>
      </c>
      <c r="B6" s="23" t="s">
        <v>26</v>
      </c>
      <c r="C6" s="23" t="s">
        <v>72</v>
      </c>
      <c r="D6" s="23" t="s">
        <v>27</v>
      </c>
      <c r="E6" s="23" t="s">
        <v>28</v>
      </c>
      <c r="F6" s="23" t="s">
        <v>29</v>
      </c>
      <c r="G6" s="23" t="s">
        <v>30</v>
      </c>
      <c r="H6" s="23" t="s">
        <v>31</v>
      </c>
      <c r="I6" s="23" t="s">
        <v>32</v>
      </c>
      <c r="J6" s="23" t="s">
        <v>33</v>
      </c>
    </row>
    <row r="7" spans="1:10" x14ac:dyDescent="0.25">
      <c r="J7" t="e">
        <f>I7/G7</f>
        <v>#DIV/0!</v>
      </c>
    </row>
    <row r="9" spans="1:10" x14ac:dyDescent="0.25">
      <c r="A9" s="37" t="s">
        <v>48</v>
      </c>
      <c r="B9" t="s">
        <v>114</v>
      </c>
    </row>
    <row r="10" spans="1:10" x14ac:dyDescent="0.25">
      <c r="A10" s="38" t="s">
        <v>49</v>
      </c>
      <c r="B10" t="s">
        <v>254</v>
      </c>
    </row>
    <row r="11" spans="1:10" x14ac:dyDescent="0.25">
      <c r="A11" s="38" t="s">
        <v>81</v>
      </c>
      <c r="B11" t="s">
        <v>263</v>
      </c>
    </row>
    <row r="12" spans="1:10" x14ac:dyDescent="0.25">
      <c r="A12" s="38" t="s">
        <v>50</v>
      </c>
      <c r="B12" t="s">
        <v>116</v>
      </c>
    </row>
    <row r="13" spans="1:10" x14ac:dyDescent="0.25">
      <c r="A13" s="38" t="s">
        <v>51</v>
      </c>
      <c r="B13" t="s">
        <v>277</v>
      </c>
    </row>
    <row r="14" spans="1:10" x14ac:dyDescent="0.25">
      <c r="A14" s="38" t="s">
        <v>52</v>
      </c>
      <c r="B14" t="s">
        <v>278</v>
      </c>
    </row>
    <row r="15" spans="1:10" x14ac:dyDescent="0.25">
      <c r="A15" s="38" t="s">
        <v>53</v>
      </c>
      <c r="B15" s="104" t="s">
        <v>343</v>
      </c>
    </row>
    <row r="16" spans="1:10" x14ac:dyDescent="0.25">
      <c r="A16" s="38" t="s">
        <v>54</v>
      </c>
      <c r="B16" s="15" t="s">
        <v>118</v>
      </c>
    </row>
    <row r="17" spans="1:2" x14ac:dyDescent="0.25">
      <c r="A17" s="38" t="s">
        <v>55</v>
      </c>
      <c r="B17" t="s">
        <v>279</v>
      </c>
    </row>
    <row r="18" spans="1:2" x14ac:dyDescent="0.25">
      <c r="A18" s="38" t="s">
        <v>56</v>
      </c>
      <c r="B18" s="15" t="s">
        <v>120</v>
      </c>
    </row>
  </sheetData>
  <phoneticPr fontId="0" type="noConversion"/>
  <pageMargins left="0.75" right="0.75" top="1" bottom="1" header="0.5" footer="0.5"/>
  <pageSetup paperSize="9" scale="68" orientation="landscape" horizontalDpi="300" verticalDpi="300" r:id="rId1"/>
  <headerFooter alignWithMargins="0">
    <oddHeader>&amp;C&amp;"Calibri"&amp;12&amp;KC00000 OFFICIAL&amp;1#_x000D_&amp;"Arialri"&amp;10&amp;K000000&amp;"Arial,Bold"FOR OFFICIAL USE ONLY &amp;"Arial,Regular"(when complete)</oddHeader>
    <oddFooter>&amp;C_x000D_&amp;1#&amp;"Calibri"&amp;12&amp;KC00000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5"/>
  <sheetViews>
    <sheetView showZeros="0" zoomScaleNormal="100" workbookViewId="0"/>
  </sheetViews>
  <sheetFormatPr defaultRowHeight="13.2" x14ac:dyDescent="0.25"/>
  <cols>
    <col min="1" max="2" width="13.5546875" style="26" customWidth="1"/>
    <col min="3" max="37" width="13.5546875" customWidth="1"/>
    <col min="38" max="39" width="10.77734375" customWidth="1"/>
  </cols>
  <sheetData>
    <row r="1" spans="1:42" s="1" customFormat="1" ht="17.399999999999999" x14ac:dyDescent="0.3">
      <c r="A1" s="18" t="s">
        <v>22</v>
      </c>
      <c r="B1" s="18"/>
    </row>
    <row r="2" spans="1:42" s="1" customFormat="1" ht="17.399999999999999" x14ac:dyDescent="0.3">
      <c r="A2" s="19"/>
      <c r="B2" s="19"/>
      <c r="C2" s="21"/>
      <c r="D2" s="21"/>
      <c r="E2" s="21"/>
      <c r="F2" s="21"/>
      <c r="G2" s="21"/>
      <c r="H2" s="21"/>
      <c r="I2" s="21"/>
      <c r="J2" s="21"/>
      <c r="K2" s="21"/>
    </row>
    <row r="3" spans="1:42" s="1" customFormat="1" ht="17.399999999999999" x14ac:dyDescent="0.3">
      <c r="A3" s="20" t="s">
        <v>309</v>
      </c>
      <c r="B3" s="20"/>
    </row>
    <row r="4" spans="1:42" s="1" customFormat="1" ht="17.399999999999999" x14ac:dyDescent="0.3">
      <c r="A4" s="3"/>
      <c r="B4" s="3"/>
      <c r="C4" s="4"/>
      <c r="D4" s="4"/>
      <c r="E4" s="4"/>
      <c r="F4" s="4"/>
      <c r="G4" s="4"/>
      <c r="H4" s="4"/>
      <c r="I4" s="4"/>
      <c r="J4" s="4"/>
      <c r="K4" s="4"/>
      <c r="L4" s="4"/>
      <c r="M4" s="4"/>
      <c r="N4" s="4"/>
      <c r="O4" s="4"/>
      <c r="P4" s="4"/>
      <c r="Q4" s="136" t="s">
        <v>347</v>
      </c>
      <c r="R4" s="4"/>
      <c r="S4" s="4"/>
      <c r="T4" s="4"/>
      <c r="U4" s="4"/>
      <c r="V4" s="4"/>
      <c r="W4" s="4"/>
      <c r="X4" s="4"/>
      <c r="AE4" s="4"/>
      <c r="AF4" s="4"/>
      <c r="AG4" s="4"/>
      <c r="AH4" s="4"/>
      <c r="AI4" s="4"/>
      <c r="AJ4" s="4"/>
      <c r="AK4" s="4"/>
      <c r="AL4" s="4"/>
      <c r="AM4" s="4"/>
      <c r="AN4" s="4"/>
      <c r="AP4" s="4"/>
    </row>
    <row r="5" spans="1:42" s="22" customFormat="1" ht="105.6" x14ac:dyDescent="0.25">
      <c r="A5" s="3" t="s">
        <v>5</v>
      </c>
      <c r="B5" s="121" t="s">
        <v>336</v>
      </c>
      <c r="C5" s="4" t="s">
        <v>11</v>
      </c>
      <c r="D5" s="4" t="s">
        <v>6</v>
      </c>
      <c r="E5" s="4" t="s">
        <v>7</v>
      </c>
      <c r="F5" s="4" t="s">
        <v>344</v>
      </c>
      <c r="G5" s="4" t="s">
        <v>345</v>
      </c>
      <c r="H5" s="4" t="s">
        <v>346</v>
      </c>
      <c r="I5" s="4" t="s">
        <v>12</v>
      </c>
      <c r="J5" s="4" t="s">
        <v>13</v>
      </c>
      <c r="K5" s="4" t="s">
        <v>1</v>
      </c>
      <c r="L5" s="4" t="s">
        <v>2</v>
      </c>
      <c r="M5" s="4" t="s">
        <v>14</v>
      </c>
      <c r="N5" s="4" t="s">
        <v>0</v>
      </c>
      <c r="O5" s="4" t="s">
        <v>19</v>
      </c>
      <c r="P5" s="4" t="s">
        <v>15</v>
      </c>
      <c r="Q5" s="4" t="s">
        <v>23</v>
      </c>
      <c r="R5" s="4" t="s">
        <v>16</v>
      </c>
      <c r="S5" s="4" t="s">
        <v>24</v>
      </c>
      <c r="T5" s="4" t="s">
        <v>20</v>
      </c>
      <c r="U5" s="4" t="s">
        <v>21</v>
      </c>
      <c r="V5" s="4" t="s">
        <v>97</v>
      </c>
      <c r="W5" s="4" t="s">
        <v>17</v>
      </c>
      <c r="X5" s="4" t="s">
        <v>18</v>
      </c>
      <c r="Y5" s="4" t="s">
        <v>8</v>
      </c>
      <c r="Z5" s="4" t="s">
        <v>112</v>
      </c>
      <c r="AA5" s="4" t="s">
        <v>242</v>
      </c>
      <c r="AB5" s="4" t="s">
        <v>291</v>
      </c>
      <c r="AC5" s="4" t="s">
        <v>113</v>
      </c>
      <c r="AD5" s="116" t="s">
        <v>303</v>
      </c>
      <c r="AE5" s="4" t="s">
        <v>335</v>
      </c>
      <c r="AF5" s="4" t="s">
        <v>318</v>
      </c>
      <c r="AG5" s="4" t="s">
        <v>319</v>
      </c>
      <c r="AH5" s="4" t="s">
        <v>320</v>
      </c>
      <c r="AI5" s="4" t="s">
        <v>321</v>
      </c>
      <c r="AJ5" s="4" t="s">
        <v>316</v>
      </c>
      <c r="AK5" s="4" t="s">
        <v>317</v>
      </c>
      <c r="AL5" s="4"/>
    </row>
    <row r="6" spans="1:42" s="23" customFormat="1" x14ac:dyDescent="0.25">
      <c r="A6" s="23" t="s">
        <v>340</v>
      </c>
      <c r="B6" s="122" t="s">
        <v>337</v>
      </c>
      <c r="C6" s="23" t="s">
        <v>26</v>
      </c>
      <c r="D6" s="23" t="s">
        <v>72</v>
      </c>
      <c r="E6" s="23" t="s">
        <v>27</v>
      </c>
      <c r="F6" s="23" t="s">
        <v>28</v>
      </c>
      <c r="G6" s="23" t="s">
        <v>28</v>
      </c>
      <c r="H6" s="23" t="s">
        <v>28</v>
      </c>
      <c r="I6" s="23" t="s">
        <v>29</v>
      </c>
      <c r="J6" s="23" t="s">
        <v>30</v>
      </c>
      <c r="K6" s="23" t="s">
        <v>32</v>
      </c>
      <c r="L6" s="23" t="s">
        <v>33</v>
      </c>
      <c r="M6" s="23" t="s">
        <v>34</v>
      </c>
      <c r="N6" s="23" t="s">
        <v>35</v>
      </c>
      <c r="O6" s="23" t="s">
        <v>36</v>
      </c>
      <c r="P6" s="23" t="s">
        <v>37</v>
      </c>
      <c r="Q6" s="23" t="s">
        <v>38</v>
      </c>
      <c r="R6" s="23" t="s">
        <v>39</v>
      </c>
      <c r="S6" s="23" t="s">
        <v>40</v>
      </c>
      <c r="T6" s="23" t="s">
        <v>41</v>
      </c>
      <c r="U6" s="23" t="s">
        <v>42</v>
      </c>
      <c r="V6" s="23" t="s">
        <v>43</v>
      </c>
      <c r="W6" s="23" t="s">
        <v>44</v>
      </c>
      <c r="X6" s="23" t="s">
        <v>45</v>
      </c>
      <c r="Y6" s="23" t="s">
        <v>46</v>
      </c>
      <c r="Z6" s="23" t="s">
        <v>47</v>
      </c>
      <c r="AA6" s="23" t="s">
        <v>99</v>
      </c>
      <c r="AB6" s="23" t="s">
        <v>100</v>
      </c>
      <c r="AC6" s="23" t="s">
        <v>138</v>
      </c>
      <c r="AD6" s="23" t="s">
        <v>139</v>
      </c>
      <c r="AE6" s="23" t="s">
        <v>140</v>
      </c>
      <c r="AF6" s="23" t="s">
        <v>141</v>
      </c>
      <c r="AG6" s="23" t="s">
        <v>322</v>
      </c>
      <c r="AH6" s="23" t="s">
        <v>142</v>
      </c>
      <c r="AI6" s="23" t="s">
        <v>323</v>
      </c>
      <c r="AJ6" s="23" t="s">
        <v>143</v>
      </c>
      <c r="AK6" s="23" t="s">
        <v>324</v>
      </c>
    </row>
    <row r="7" spans="1:42" x14ac:dyDescent="0.25">
      <c r="A7" s="6"/>
      <c r="B7" s="6"/>
      <c r="I7" t="str">
        <f>CONCATENATE(F7,"-",G7,"-",H7)</f>
        <v>--</v>
      </c>
      <c r="L7" s="7"/>
      <c r="M7" s="8">
        <f>VALUE(ROUNDUP(MONTH(L7)/12*4,0)*3&amp;"/"&amp;YEAR(L7))</f>
        <v>61</v>
      </c>
      <c r="P7" s="9"/>
      <c r="Q7" s="24"/>
      <c r="R7" s="25"/>
      <c r="S7" s="25" t="e">
        <f>R7/Q7</f>
        <v>#DIV/0!</v>
      </c>
      <c r="T7" s="25"/>
      <c r="U7" s="25"/>
      <c r="V7" s="25"/>
      <c r="W7" s="25">
        <f>R7-T7-U7+V7</f>
        <v>0</v>
      </c>
      <c r="X7" s="25" t="e">
        <f>W7/Q7</f>
        <v>#DIV/0!</v>
      </c>
      <c r="Y7" s="25"/>
      <c r="Z7" s="25"/>
      <c r="AE7" s="25"/>
      <c r="AF7" s="25"/>
      <c r="AG7" s="25" t="e">
        <f>AF7/Q7</f>
        <v>#DIV/0!</v>
      </c>
      <c r="AH7" s="25"/>
      <c r="AI7" s="25" t="e">
        <f>AH7/Q7</f>
        <v>#DIV/0!</v>
      </c>
      <c r="AJ7" s="25"/>
      <c r="AK7" s="25" t="e">
        <f>AJ7/Q7</f>
        <v>#DIV/0!</v>
      </c>
    </row>
    <row r="8" spans="1:42" x14ac:dyDescent="0.25">
      <c r="A8" s="3"/>
      <c r="B8" s="3"/>
      <c r="C8" s="4"/>
      <c r="D8" s="4"/>
      <c r="E8" s="4"/>
      <c r="H8" s="5"/>
      <c r="I8" s="5"/>
      <c r="J8" s="4"/>
      <c r="K8" s="4"/>
      <c r="L8" s="4"/>
      <c r="M8" s="4"/>
      <c r="N8" s="4"/>
      <c r="O8" s="4"/>
      <c r="P8" s="4"/>
      <c r="Q8" s="4"/>
      <c r="R8" s="4"/>
      <c r="S8" s="4"/>
      <c r="T8" s="4"/>
      <c r="X8" s="4"/>
      <c r="Y8" s="4"/>
      <c r="AE8" s="4"/>
      <c r="AF8" s="4"/>
      <c r="AG8" s="4"/>
      <c r="AH8" s="4"/>
      <c r="AI8" s="4"/>
      <c r="AJ8" s="4"/>
      <c r="AK8" s="4"/>
    </row>
    <row r="9" spans="1:42" x14ac:dyDescent="0.25">
      <c r="A9" s="6"/>
      <c r="B9" s="6"/>
      <c r="F9" s="2"/>
      <c r="G9" s="2"/>
      <c r="M9" s="7"/>
      <c r="N9" s="8"/>
      <c r="Q9" s="9"/>
      <c r="R9" s="10"/>
      <c r="S9" s="11"/>
      <c r="T9" s="11"/>
      <c r="U9" s="11"/>
      <c r="V9" s="11"/>
      <c r="W9" s="11"/>
      <c r="X9" s="11">
        <f>S9-U9-V9+W9</f>
        <v>0</v>
      </c>
      <c r="Y9" s="11"/>
      <c r="Z9" s="2"/>
      <c r="AA9" s="2"/>
      <c r="AB9" s="2"/>
      <c r="AC9" s="2"/>
      <c r="AE9" s="11"/>
      <c r="AF9" s="11"/>
      <c r="AG9" s="11"/>
      <c r="AH9" s="11"/>
      <c r="AI9" s="11"/>
      <c r="AJ9" s="11"/>
      <c r="AK9" s="11"/>
    </row>
    <row r="10" spans="1:42" x14ac:dyDescent="0.25">
      <c r="A10" s="6"/>
      <c r="B10" s="6"/>
      <c r="M10" s="7"/>
      <c r="N10" s="8"/>
    </row>
    <row r="11" spans="1:42" x14ac:dyDescent="0.25">
      <c r="A11" s="12" t="s">
        <v>48</v>
      </c>
      <c r="B11" s="118" t="s">
        <v>280</v>
      </c>
      <c r="C11" s="13"/>
      <c r="D11" s="13"/>
      <c r="E11" s="13"/>
      <c r="F11" s="13"/>
      <c r="G11" s="13"/>
      <c r="H11" s="2"/>
    </row>
    <row r="12" spans="1:42" x14ac:dyDescent="0.25">
      <c r="A12" s="123" t="s">
        <v>339</v>
      </c>
      <c r="B12" s="118" t="s">
        <v>338</v>
      </c>
      <c r="C12" s="13"/>
      <c r="D12" s="13"/>
      <c r="E12" s="13"/>
      <c r="F12" s="13"/>
      <c r="G12" s="13"/>
      <c r="H12" s="2"/>
    </row>
    <row r="13" spans="1:42" x14ac:dyDescent="0.25">
      <c r="A13" s="12" t="s">
        <v>49</v>
      </c>
      <c r="B13" s="118" t="s">
        <v>281</v>
      </c>
      <c r="C13" s="13"/>
      <c r="D13" s="13"/>
      <c r="E13" s="13"/>
      <c r="F13" s="13"/>
      <c r="G13" s="13"/>
      <c r="H13" s="2"/>
    </row>
    <row r="14" spans="1:42" x14ac:dyDescent="0.25">
      <c r="A14" s="12" t="s">
        <v>81</v>
      </c>
      <c r="B14" t="s">
        <v>282</v>
      </c>
      <c r="C14" s="13"/>
      <c r="D14" s="13"/>
      <c r="E14" s="13"/>
      <c r="F14" s="13"/>
      <c r="G14" s="13"/>
      <c r="H14" s="2"/>
    </row>
    <row r="15" spans="1:42" x14ac:dyDescent="0.25">
      <c r="A15" s="12" t="s">
        <v>50</v>
      </c>
      <c r="B15" t="s">
        <v>101</v>
      </c>
      <c r="C15" s="13"/>
      <c r="D15" s="13"/>
      <c r="E15" s="13"/>
      <c r="F15" s="13"/>
      <c r="G15" s="13"/>
      <c r="H15" s="2"/>
    </row>
    <row r="16" spans="1:42" x14ac:dyDescent="0.25">
      <c r="A16" s="12" t="s">
        <v>51</v>
      </c>
      <c r="B16" s="118" t="s">
        <v>283</v>
      </c>
      <c r="C16" s="13"/>
      <c r="D16" s="13"/>
      <c r="E16" s="13"/>
      <c r="F16" s="13"/>
      <c r="G16" s="13"/>
      <c r="H16" s="2"/>
    </row>
    <row r="17" spans="1:36" s="17" customFormat="1" x14ac:dyDescent="0.25">
      <c r="A17" s="14" t="s">
        <v>52</v>
      </c>
      <c r="B17" s="118" t="s">
        <v>284</v>
      </c>
      <c r="C17" s="13"/>
      <c r="D17" s="13"/>
      <c r="E17" s="13"/>
      <c r="F17" s="13"/>
      <c r="G17" s="13"/>
      <c r="H17" s="2"/>
      <c r="I17"/>
      <c r="J17"/>
      <c r="K17"/>
      <c r="L17"/>
      <c r="M17"/>
      <c r="N17"/>
      <c r="O17"/>
      <c r="P17"/>
      <c r="Q17"/>
      <c r="R17"/>
      <c r="S17"/>
      <c r="T17"/>
      <c r="U17"/>
      <c r="V17"/>
      <c r="W17"/>
      <c r="X17"/>
      <c r="Y17"/>
      <c r="Z17"/>
      <c r="AA17"/>
      <c r="AB17"/>
      <c r="AD17"/>
      <c r="AE17"/>
      <c r="AF17"/>
      <c r="AG17"/>
      <c r="AH17"/>
      <c r="AI17"/>
      <c r="AJ17"/>
    </row>
    <row r="18" spans="1:36" s="17" customFormat="1" x14ac:dyDescent="0.25">
      <c r="A18" s="14" t="s">
        <v>53</v>
      </c>
      <c r="B18" s="13" t="s">
        <v>102</v>
      </c>
      <c r="C18" s="15"/>
      <c r="D18" s="15"/>
      <c r="E18" s="15"/>
      <c r="F18" s="15"/>
      <c r="G18" s="15"/>
      <c r="H18" s="16"/>
    </row>
    <row r="19" spans="1:36" s="17" customFormat="1" x14ac:dyDescent="0.25">
      <c r="A19" s="14" t="s">
        <v>55</v>
      </c>
      <c r="B19" s="104" t="s">
        <v>241</v>
      </c>
      <c r="C19" s="15"/>
      <c r="D19" s="15"/>
      <c r="E19" s="15"/>
      <c r="F19" s="15"/>
      <c r="G19" s="15"/>
    </row>
    <row r="20" spans="1:36" s="17" customFormat="1" x14ac:dyDescent="0.25">
      <c r="A20" s="14" t="s">
        <v>56</v>
      </c>
      <c r="B20" s="15" t="s">
        <v>103</v>
      </c>
      <c r="C20" s="15"/>
      <c r="D20" s="15"/>
      <c r="E20" s="15"/>
      <c r="F20" s="15"/>
      <c r="G20" s="15"/>
    </row>
    <row r="21" spans="1:36" s="17" customFormat="1" x14ac:dyDescent="0.25">
      <c r="A21" s="14" t="s">
        <v>57</v>
      </c>
      <c r="B21" s="104" t="s">
        <v>285</v>
      </c>
      <c r="C21" s="15"/>
      <c r="D21" s="15"/>
      <c r="E21" s="15"/>
      <c r="F21" s="15"/>
      <c r="G21" s="15"/>
    </row>
    <row r="22" spans="1:36" s="17" customFormat="1" x14ac:dyDescent="0.25">
      <c r="A22" s="14" t="s">
        <v>58</v>
      </c>
      <c r="B22" s="15" t="s">
        <v>162</v>
      </c>
      <c r="C22" s="15"/>
      <c r="D22" s="15"/>
      <c r="E22" s="15"/>
      <c r="F22" s="15"/>
      <c r="G22" s="15"/>
    </row>
    <row r="23" spans="1:36" s="17" customFormat="1" x14ac:dyDescent="0.25">
      <c r="A23" s="14" t="s">
        <v>59</v>
      </c>
      <c r="B23" s="104" t="s">
        <v>286</v>
      </c>
      <c r="C23" s="15"/>
      <c r="D23" s="15"/>
      <c r="E23" s="15"/>
      <c r="F23" s="15"/>
      <c r="G23" s="15"/>
    </row>
    <row r="24" spans="1:36" s="17" customFormat="1" x14ac:dyDescent="0.25">
      <c r="A24" s="14" t="s">
        <v>60</v>
      </c>
      <c r="B24" s="104" t="s">
        <v>287</v>
      </c>
      <c r="C24" s="15"/>
      <c r="D24" s="15"/>
      <c r="E24" s="15"/>
      <c r="F24" s="15"/>
      <c r="G24" s="15"/>
    </row>
    <row r="25" spans="1:36" s="17" customFormat="1" x14ac:dyDescent="0.25">
      <c r="A25" s="14" t="s">
        <v>61</v>
      </c>
      <c r="B25" s="104" t="s">
        <v>342</v>
      </c>
      <c r="C25" s="15"/>
      <c r="D25" s="15"/>
      <c r="E25" s="15"/>
      <c r="F25" s="15"/>
      <c r="G25" s="15"/>
    </row>
    <row r="26" spans="1:36" s="17" customFormat="1" x14ac:dyDescent="0.25">
      <c r="A26" s="14" t="s">
        <v>63</v>
      </c>
      <c r="B26" s="104" t="s">
        <v>288</v>
      </c>
      <c r="C26" s="15"/>
      <c r="D26" s="15"/>
      <c r="E26" s="15"/>
      <c r="F26" s="15"/>
      <c r="G26" s="15"/>
    </row>
    <row r="27" spans="1:36" s="17" customFormat="1" x14ac:dyDescent="0.25">
      <c r="A27" s="14" t="s">
        <v>64</v>
      </c>
      <c r="B27" s="104" t="s">
        <v>289</v>
      </c>
      <c r="C27" s="15"/>
      <c r="D27" s="15"/>
      <c r="E27" s="15"/>
      <c r="F27" s="15"/>
      <c r="G27" s="15"/>
    </row>
    <row r="28" spans="1:36" s="17" customFormat="1" x14ac:dyDescent="0.25">
      <c r="A28" s="14" t="s">
        <v>65</v>
      </c>
      <c r="B28" s="104" t="s">
        <v>290</v>
      </c>
      <c r="C28" s="15"/>
      <c r="D28" s="15"/>
      <c r="E28" s="15"/>
      <c r="F28" s="15"/>
      <c r="G28" s="15"/>
    </row>
    <row r="29" spans="1:36" s="17" customFormat="1" x14ac:dyDescent="0.25">
      <c r="A29" s="14" t="s">
        <v>66</v>
      </c>
      <c r="B29" s="15" t="s">
        <v>104</v>
      </c>
      <c r="C29" s="15"/>
      <c r="D29" s="15"/>
      <c r="E29" s="15"/>
      <c r="F29" s="15"/>
      <c r="G29" s="15"/>
    </row>
    <row r="30" spans="1:36" s="17" customFormat="1" x14ac:dyDescent="0.25">
      <c r="A30" s="14" t="s">
        <v>67</v>
      </c>
      <c r="B30" s="15" t="s">
        <v>105</v>
      </c>
      <c r="C30" s="15"/>
      <c r="D30" s="15"/>
      <c r="E30" s="15"/>
      <c r="F30" s="15"/>
      <c r="G30" s="15"/>
    </row>
    <row r="31" spans="1:36" s="17" customFormat="1" x14ac:dyDescent="0.25">
      <c r="A31" s="14" t="s">
        <v>68</v>
      </c>
      <c r="B31" s="15" t="s">
        <v>62</v>
      </c>
      <c r="C31" s="15"/>
      <c r="D31" s="15"/>
      <c r="E31" s="15"/>
      <c r="F31" s="15"/>
      <c r="G31" s="15"/>
    </row>
    <row r="32" spans="1:36" s="17" customFormat="1" x14ac:dyDescent="0.25">
      <c r="A32" s="14" t="s">
        <v>69</v>
      </c>
      <c r="B32" s="15" t="s">
        <v>106</v>
      </c>
      <c r="C32" s="15"/>
      <c r="D32" s="15"/>
      <c r="E32" s="15"/>
      <c r="F32" s="15"/>
      <c r="G32" s="15"/>
    </row>
    <row r="33" spans="1:36" s="17" customFormat="1" x14ac:dyDescent="0.25">
      <c r="A33" s="14" t="s">
        <v>70</v>
      </c>
      <c r="B33" s="15" t="s">
        <v>110</v>
      </c>
      <c r="C33" s="15"/>
      <c r="D33" s="15"/>
      <c r="E33" s="15"/>
      <c r="F33" s="15"/>
      <c r="G33" s="15"/>
    </row>
    <row r="34" spans="1:36" s="17" customFormat="1" x14ac:dyDescent="0.25">
      <c r="A34" s="14" t="s">
        <v>71</v>
      </c>
      <c r="B34" s="15" t="s">
        <v>111</v>
      </c>
      <c r="C34" s="15"/>
      <c r="D34" s="15"/>
      <c r="E34" s="15"/>
      <c r="F34" s="15"/>
      <c r="G34" s="15"/>
    </row>
    <row r="35" spans="1:36" s="17" customFormat="1" x14ac:dyDescent="0.25">
      <c r="A35" s="14" t="s">
        <v>107</v>
      </c>
      <c r="B35" s="104" t="s">
        <v>293</v>
      </c>
      <c r="C35" s="15"/>
      <c r="D35" s="15"/>
      <c r="E35" s="15"/>
      <c r="F35" s="15"/>
      <c r="G35" s="15"/>
    </row>
    <row r="36" spans="1:36" s="17" customFormat="1" x14ac:dyDescent="0.25">
      <c r="A36" s="14" t="s">
        <v>108</v>
      </c>
      <c r="B36" s="103" t="s">
        <v>292</v>
      </c>
      <c r="C36" s="15"/>
      <c r="D36" s="15"/>
      <c r="E36" s="15"/>
      <c r="F36" s="15"/>
      <c r="G36" s="15"/>
    </row>
    <row r="37" spans="1:36" s="17" customFormat="1" x14ac:dyDescent="0.25">
      <c r="A37" s="117" t="s">
        <v>166</v>
      </c>
      <c r="B37" s="104" t="s">
        <v>253</v>
      </c>
      <c r="C37" s="15"/>
      <c r="D37" s="15"/>
      <c r="E37" s="15"/>
      <c r="F37" s="15"/>
      <c r="G37" s="15"/>
    </row>
    <row r="38" spans="1:36" s="17" customFormat="1" x14ac:dyDescent="0.25">
      <c r="A38" s="117" t="s">
        <v>167</v>
      </c>
      <c r="B38" s="103" t="s">
        <v>294</v>
      </c>
      <c r="C38" s="15"/>
      <c r="D38" s="15"/>
      <c r="E38" s="15"/>
      <c r="F38" s="15"/>
      <c r="G38" s="15"/>
    </row>
    <row r="39" spans="1:36" s="17" customFormat="1" x14ac:dyDescent="0.25">
      <c r="A39" s="117" t="s">
        <v>168</v>
      </c>
      <c r="B39" s="118" t="s">
        <v>334</v>
      </c>
    </row>
    <row r="40" spans="1:36" s="17" customFormat="1" x14ac:dyDescent="0.25">
      <c r="A40" s="117" t="s">
        <v>171</v>
      </c>
      <c r="B40" s="104" t="s">
        <v>328</v>
      </c>
      <c r="C40" s="15"/>
      <c r="D40" s="15"/>
      <c r="E40" s="15"/>
      <c r="F40" s="15"/>
      <c r="G40" s="15"/>
    </row>
    <row r="41" spans="1:36" s="17" customFormat="1" x14ac:dyDescent="0.25">
      <c r="A41" s="117" t="s">
        <v>327</v>
      </c>
      <c r="B41" s="104" t="s">
        <v>331</v>
      </c>
      <c r="C41" s="13"/>
      <c r="D41" s="13"/>
      <c r="E41" s="15"/>
      <c r="F41" s="15"/>
      <c r="G41" s="15"/>
    </row>
    <row r="42" spans="1:36" s="17" customFormat="1" x14ac:dyDescent="0.25">
      <c r="A42" s="117" t="s">
        <v>172</v>
      </c>
      <c r="B42" s="104" t="s">
        <v>329</v>
      </c>
      <c r="C42" s="15"/>
      <c r="D42" s="15"/>
      <c r="E42" s="15"/>
      <c r="F42" s="15"/>
      <c r="G42" s="15"/>
    </row>
    <row r="43" spans="1:36" x14ac:dyDescent="0.25">
      <c r="A43" s="117" t="s">
        <v>326</v>
      </c>
      <c r="B43" s="104" t="s">
        <v>332</v>
      </c>
      <c r="C43" s="15"/>
      <c r="D43" s="15"/>
      <c r="E43" s="15"/>
      <c r="F43" s="15"/>
      <c r="G43" s="15"/>
      <c r="H43" s="17"/>
      <c r="I43" s="17"/>
      <c r="J43" s="17"/>
      <c r="K43" s="17"/>
      <c r="L43" s="17"/>
      <c r="M43" s="17"/>
      <c r="N43" s="17"/>
      <c r="O43" s="17"/>
      <c r="P43" s="17"/>
      <c r="Q43" s="17"/>
      <c r="R43" s="17"/>
      <c r="S43" s="17"/>
      <c r="T43" s="17"/>
      <c r="U43" s="17"/>
      <c r="V43" s="17"/>
      <c r="W43" s="17"/>
      <c r="X43" s="17"/>
      <c r="Y43" s="17"/>
      <c r="Z43" s="17"/>
      <c r="AA43" s="17"/>
      <c r="AB43" s="17"/>
      <c r="AD43" s="17"/>
      <c r="AE43" s="17"/>
      <c r="AF43" s="17"/>
      <c r="AG43" s="17"/>
      <c r="AH43" s="17"/>
      <c r="AI43" s="17"/>
      <c r="AJ43" s="17"/>
    </row>
    <row r="44" spans="1:36" x14ac:dyDescent="0.25">
      <c r="A44" s="117" t="s">
        <v>173</v>
      </c>
      <c r="B44" s="104" t="s">
        <v>330</v>
      </c>
      <c r="C44" s="15"/>
      <c r="D44" s="15"/>
      <c r="E44" s="15"/>
      <c r="F44" s="15"/>
      <c r="G44" s="15"/>
      <c r="H44" s="17"/>
      <c r="I44" s="17"/>
      <c r="J44" s="17"/>
      <c r="K44" s="17"/>
      <c r="L44" s="17"/>
      <c r="M44" s="17"/>
      <c r="N44" s="17"/>
      <c r="O44" s="17"/>
      <c r="P44" s="17"/>
      <c r="Q44" s="17"/>
      <c r="R44" s="17"/>
      <c r="S44" s="17"/>
      <c r="T44" s="17"/>
      <c r="U44" s="17"/>
      <c r="V44" s="17"/>
      <c r="W44" s="17"/>
      <c r="X44" s="17"/>
      <c r="Y44" s="17"/>
      <c r="Z44" s="17"/>
      <c r="AA44" s="17"/>
      <c r="AB44" s="17"/>
      <c r="AD44" s="17"/>
      <c r="AE44" s="17"/>
      <c r="AF44" s="17"/>
      <c r="AG44" s="17"/>
      <c r="AH44" s="17"/>
      <c r="AI44" s="17"/>
      <c r="AJ44" s="17"/>
    </row>
    <row r="45" spans="1:36" x14ac:dyDescent="0.25">
      <c r="A45" s="117" t="s">
        <v>325</v>
      </c>
      <c r="B45" s="104" t="s">
        <v>333</v>
      </c>
    </row>
  </sheetData>
  <pageMargins left="0.74803149606299213" right="0.74803149606299213" top="0.98425196850393704" bottom="0.98425196850393704" header="0.39370078740157483" footer="0.39370078740157483"/>
  <pageSetup paperSize="9" scale="75" orientation="landscape" r:id="rId1"/>
  <headerFooter alignWithMargins="0">
    <oddHeader>&amp;C&amp;"Calibri"&amp;12&amp;KC00000 OFFICIAL&amp;1#_x000D_&amp;"Arialri"&amp;10&amp;K000000&amp;"Arial,Bold"&amp;14FOR OFFICIAL USE ONLY &amp;"Arial,Regular"(when complete)&amp;R
&amp;"Arial,Bold"&amp;12ATTACHMENT D.4</oddHeader>
    <oddFooter>&amp;C&amp;"Arial,Bold"&amp;14FOR OFFICIAL USE ONLY &amp;"Arial,Regular"(when complete)_x000D_&amp;1#&amp;"Calibri"&amp;12&amp;KC00000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3.2" x14ac:dyDescent="0.25"/>
  <cols>
    <col min="1" max="3" width="23.5546875" customWidth="1"/>
    <col min="4" max="4" width="28" customWidth="1"/>
    <col min="5" max="7" width="23.5546875" customWidth="1"/>
  </cols>
  <sheetData>
    <row r="1" spans="1:7" ht="17.399999999999999" x14ac:dyDescent="0.3">
      <c r="A1" s="18" t="s">
        <v>22</v>
      </c>
      <c r="B1" s="18"/>
      <c r="C1" s="18"/>
      <c r="D1" s="18"/>
    </row>
    <row r="2" spans="1:7" ht="17.399999999999999" x14ac:dyDescent="0.3">
      <c r="A2" s="19"/>
      <c r="B2" s="19"/>
      <c r="C2" s="19"/>
      <c r="D2" s="19"/>
    </row>
    <row r="3" spans="1:7" ht="17.399999999999999" x14ac:dyDescent="0.3">
      <c r="A3" s="20" t="s">
        <v>307</v>
      </c>
      <c r="B3" s="20"/>
      <c r="C3" s="20"/>
      <c r="D3" s="20"/>
    </row>
    <row r="5" spans="1:7" x14ac:dyDescent="0.25">
      <c r="A5" s="27"/>
      <c r="B5" s="27"/>
      <c r="C5" s="27"/>
      <c r="D5" s="27"/>
      <c r="E5" s="27"/>
      <c r="F5" s="27"/>
    </row>
    <row r="6" spans="1:7" ht="28.5" customHeight="1" x14ac:dyDescent="0.25">
      <c r="A6" s="28" t="s">
        <v>75</v>
      </c>
      <c r="B6" s="28" t="s">
        <v>76</v>
      </c>
      <c r="C6" s="28" t="s">
        <v>77</v>
      </c>
      <c r="D6" s="28" t="s">
        <v>98</v>
      </c>
      <c r="E6" s="28" t="s">
        <v>78</v>
      </c>
      <c r="F6" s="28" t="s">
        <v>79</v>
      </c>
      <c r="G6" s="29"/>
    </row>
    <row r="7" spans="1:7" x14ac:dyDescent="0.25">
      <c r="A7" s="23" t="s">
        <v>25</v>
      </c>
      <c r="B7" s="23" t="s">
        <v>26</v>
      </c>
      <c r="C7" s="23" t="s">
        <v>72</v>
      </c>
      <c r="D7" s="23" t="s">
        <v>27</v>
      </c>
      <c r="E7" s="23" t="s">
        <v>28</v>
      </c>
      <c r="F7" s="23" t="s">
        <v>29</v>
      </c>
    </row>
    <row r="8" spans="1:7" x14ac:dyDescent="0.25">
      <c r="C8" t="s">
        <v>80</v>
      </c>
    </row>
    <row r="10" spans="1:7" x14ac:dyDescent="0.25">
      <c r="A10" s="12" t="s">
        <v>48</v>
      </c>
      <c r="B10" s="118" t="s">
        <v>295</v>
      </c>
      <c r="C10" s="13"/>
      <c r="D10" s="13"/>
    </row>
    <row r="11" spans="1:7" x14ac:dyDescent="0.25">
      <c r="A11" s="14" t="s">
        <v>49</v>
      </c>
      <c r="B11" s="104" t="s">
        <v>296</v>
      </c>
      <c r="C11" s="15"/>
      <c r="D11" s="15"/>
    </row>
    <row r="12" spans="1:7" x14ac:dyDescent="0.25">
      <c r="A12" s="14" t="s">
        <v>81</v>
      </c>
      <c r="B12" t="s">
        <v>314</v>
      </c>
      <c r="C12" s="15"/>
      <c r="D12" s="15"/>
    </row>
    <row r="13" spans="1:7" x14ac:dyDescent="0.25">
      <c r="A13" s="14" t="s">
        <v>50</v>
      </c>
      <c r="B13" t="s">
        <v>313</v>
      </c>
      <c r="C13" s="15"/>
      <c r="D13" s="15"/>
    </row>
    <row r="14" spans="1:7" x14ac:dyDescent="0.25">
      <c r="A14" s="14" t="s">
        <v>51</v>
      </c>
      <c r="B14" s="104" t="s">
        <v>297</v>
      </c>
    </row>
    <row r="15" spans="1:7" x14ac:dyDescent="0.25">
      <c r="A15" s="14" t="s">
        <v>52</v>
      </c>
      <c r="B15" s="104" t="s">
        <v>298</v>
      </c>
      <c r="C15" s="27"/>
      <c r="D15" s="27"/>
      <c r="E15" s="27"/>
      <c r="F15" s="27"/>
    </row>
  </sheetData>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workbookViewId="0"/>
  </sheetViews>
  <sheetFormatPr defaultColWidth="9" defaultRowHeight="13.2" x14ac:dyDescent="0.25"/>
  <cols>
    <col min="1" max="3" width="24.77734375" style="31" customWidth="1"/>
    <col min="4" max="4" width="12.5546875" style="31" customWidth="1"/>
    <col min="5" max="16384" width="9" style="31"/>
  </cols>
  <sheetData>
    <row r="1" spans="1:4" ht="17.399999999999999" x14ac:dyDescent="0.3">
      <c r="A1" s="30" t="s">
        <v>22</v>
      </c>
    </row>
    <row r="2" spans="1:4" ht="17.399999999999999" x14ac:dyDescent="0.3">
      <c r="A2" s="32"/>
    </row>
    <row r="3" spans="1:4" ht="17.399999999999999" x14ac:dyDescent="0.3">
      <c r="A3" s="20" t="s">
        <v>310</v>
      </c>
    </row>
    <row r="6" spans="1:4" ht="26.4" x14ac:dyDescent="0.25">
      <c r="A6" s="33"/>
      <c r="B6" s="33" t="s">
        <v>82</v>
      </c>
      <c r="C6" s="33" t="s">
        <v>83</v>
      </c>
    </row>
    <row r="7" spans="1:4" ht="39.6" x14ac:dyDescent="0.25">
      <c r="A7" s="34" t="s">
        <v>84</v>
      </c>
      <c r="B7" s="35"/>
      <c r="C7" s="119" t="s">
        <v>299</v>
      </c>
      <c r="D7" s="40"/>
    </row>
    <row r="8" spans="1:4" ht="66" x14ac:dyDescent="0.25">
      <c r="A8" s="34" t="s">
        <v>85</v>
      </c>
      <c r="B8" s="35">
        <f>SUMIF('C-3 SG&amp;A listing'!C:C,"No",'C-3 SG&amp;A listing'!F:F)</f>
        <v>0</v>
      </c>
      <c r="C8" s="119" t="s">
        <v>302</v>
      </c>
    </row>
    <row r="9" spans="1:4" ht="26.4" x14ac:dyDescent="0.25">
      <c r="A9" s="34" t="s">
        <v>86</v>
      </c>
      <c r="B9" s="36" t="e">
        <f>B8/B7</f>
        <v>#DIV/0!</v>
      </c>
      <c r="C9" s="119" t="s">
        <v>300</v>
      </c>
    </row>
  </sheetData>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2"/>
  <sheetViews>
    <sheetView zoomScaleNormal="100" workbookViewId="0"/>
  </sheetViews>
  <sheetFormatPr defaultRowHeight="13.2" x14ac:dyDescent="0.25"/>
  <cols>
    <col min="1" max="1" width="13.77734375" customWidth="1"/>
    <col min="2" max="2" width="21.77734375" customWidth="1"/>
    <col min="3" max="4" width="19.44140625" customWidth="1"/>
  </cols>
  <sheetData>
    <row r="1" spans="1:4" ht="17.399999999999999" x14ac:dyDescent="0.3">
      <c r="A1" s="18" t="s">
        <v>22</v>
      </c>
    </row>
    <row r="2" spans="1:4" ht="17.399999999999999" x14ac:dyDescent="0.3">
      <c r="A2" s="1"/>
    </row>
    <row r="3" spans="1:4" ht="17.399999999999999" x14ac:dyDescent="0.3">
      <c r="A3" s="20" t="s">
        <v>218</v>
      </c>
    </row>
    <row r="4" spans="1:4" ht="17.399999999999999" x14ac:dyDescent="0.3">
      <c r="A4" s="1"/>
    </row>
    <row r="5" spans="1:4" x14ac:dyDescent="0.25">
      <c r="A5" s="131" t="s">
        <v>207</v>
      </c>
      <c r="B5" s="133" t="s">
        <v>208</v>
      </c>
      <c r="C5" s="134" t="s">
        <v>209</v>
      </c>
      <c r="D5" s="135"/>
    </row>
    <row r="6" spans="1:4" ht="23.4" x14ac:dyDescent="0.25">
      <c r="A6" s="132"/>
      <c r="B6" s="132"/>
      <c r="C6" s="101" t="s">
        <v>210</v>
      </c>
      <c r="D6" s="102" t="s">
        <v>211</v>
      </c>
    </row>
    <row r="7" spans="1:4" x14ac:dyDescent="0.25">
      <c r="A7" s="91" t="s">
        <v>340</v>
      </c>
      <c r="B7" s="92" t="s">
        <v>5</v>
      </c>
      <c r="C7" s="92"/>
      <c r="D7" s="93"/>
    </row>
    <row r="8" spans="1:4" x14ac:dyDescent="0.25">
      <c r="A8" s="91" t="s">
        <v>337</v>
      </c>
      <c r="B8" s="92" t="s">
        <v>336</v>
      </c>
      <c r="C8" s="92"/>
      <c r="D8" s="93"/>
    </row>
    <row r="9" spans="1:4" x14ac:dyDescent="0.25">
      <c r="A9" s="91" t="s">
        <v>26</v>
      </c>
      <c r="B9" s="92" t="s">
        <v>11</v>
      </c>
      <c r="C9" s="92"/>
      <c r="D9" s="93"/>
    </row>
    <row r="10" spans="1:4" x14ac:dyDescent="0.25">
      <c r="A10" s="91" t="s">
        <v>72</v>
      </c>
      <c r="B10" s="100" t="s">
        <v>6</v>
      </c>
      <c r="C10" s="92"/>
      <c r="D10" s="93"/>
    </row>
    <row r="11" spans="1:4" x14ac:dyDescent="0.25">
      <c r="A11" s="91" t="s">
        <v>27</v>
      </c>
      <c r="B11" s="124" t="s">
        <v>7</v>
      </c>
      <c r="C11" s="92"/>
      <c r="D11" s="93"/>
    </row>
    <row r="12" spans="1:4" x14ac:dyDescent="0.25">
      <c r="A12" s="91" t="s">
        <v>28</v>
      </c>
      <c r="B12" s="124" t="s">
        <v>344</v>
      </c>
      <c r="C12" s="92"/>
      <c r="D12" s="93"/>
    </row>
    <row r="13" spans="1:4" ht="26.4" x14ac:dyDescent="0.25">
      <c r="A13" s="91" t="s">
        <v>28</v>
      </c>
      <c r="B13" s="124" t="s">
        <v>345</v>
      </c>
      <c r="C13" s="92"/>
      <c r="D13" s="93"/>
    </row>
    <row r="14" spans="1:4" ht="26.4" x14ac:dyDescent="0.25">
      <c r="A14" s="91" t="s">
        <v>28</v>
      </c>
      <c r="B14" s="124" t="s">
        <v>346</v>
      </c>
      <c r="C14" s="92"/>
      <c r="D14" s="93"/>
    </row>
    <row r="15" spans="1:4" x14ac:dyDescent="0.25">
      <c r="A15" s="91" t="s">
        <v>29</v>
      </c>
      <c r="B15" s="92" t="s">
        <v>12</v>
      </c>
      <c r="C15" s="92"/>
      <c r="D15" s="93"/>
    </row>
    <row r="16" spans="1:4" x14ac:dyDescent="0.25">
      <c r="A16" s="91" t="s">
        <v>30</v>
      </c>
      <c r="B16" s="92" t="s">
        <v>13</v>
      </c>
      <c r="C16" s="92"/>
      <c r="D16" s="93"/>
    </row>
    <row r="17" spans="1:4" x14ac:dyDescent="0.25">
      <c r="A17" s="91" t="s">
        <v>32</v>
      </c>
      <c r="B17" s="92" t="s">
        <v>1</v>
      </c>
      <c r="C17" s="92"/>
      <c r="D17" s="93"/>
    </row>
    <row r="18" spans="1:4" x14ac:dyDescent="0.25">
      <c r="A18" s="91" t="s">
        <v>33</v>
      </c>
      <c r="B18" s="92" t="s">
        <v>2</v>
      </c>
      <c r="C18" s="92"/>
      <c r="D18" s="93"/>
    </row>
    <row r="19" spans="1:4" x14ac:dyDescent="0.25">
      <c r="A19" s="91" t="s">
        <v>34</v>
      </c>
      <c r="B19" s="92" t="s">
        <v>14</v>
      </c>
      <c r="C19" s="92"/>
      <c r="D19" s="93"/>
    </row>
    <row r="20" spans="1:4" x14ac:dyDescent="0.25">
      <c r="A20" s="97" t="s">
        <v>35</v>
      </c>
      <c r="B20" s="98" t="s">
        <v>0</v>
      </c>
      <c r="C20" s="98"/>
      <c r="D20" s="99"/>
    </row>
    <row r="21" spans="1:4" x14ac:dyDescent="0.25">
      <c r="A21" s="91" t="s">
        <v>36</v>
      </c>
      <c r="B21" s="92" t="s">
        <v>19</v>
      </c>
      <c r="C21" s="92"/>
      <c r="D21" s="93"/>
    </row>
    <row r="22" spans="1:4" x14ac:dyDescent="0.25">
      <c r="A22" s="91" t="s">
        <v>37</v>
      </c>
      <c r="B22" s="92" t="s">
        <v>15</v>
      </c>
      <c r="C22" s="92"/>
      <c r="D22" s="93"/>
    </row>
    <row r="23" spans="1:4" x14ac:dyDescent="0.25">
      <c r="A23" s="91" t="s">
        <v>38</v>
      </c>
      <c r="B23" s="92" t="s">
        <v>217</v>
      </c>
      <c r="C23" s="92"/>
      <c r="D23" s="93"/>
    </row>
    <row r="24" spans="1:4" x14ac:dyDescent="0.25">
      <c r="A24" s="91" t="s">
        <v>39</v>
      </c>
      <c r="B24" s="92" t="s">
        <v>16</v>
      </c>
      <c r="C24" s="92"/>
      <c r="D24" s="93"/>
    </row>
    <row r="25" spans="1:4" x14ac:dyDescent="0.25">
      <c r="A25" s="91" t="s">
        <v>41</v>
      </c>
      <c r="B25" s="92" t="s">
        <v>20</v>
      </c>
      <c r="C25" s="92"/>
      <c r="D25" s="93"/>
    </row>
    <row r="26" spans="1:4" x14ac:dyDescent="0.25">
      <c r="A26" s="91" t="s">
        <v>42</v>
      </c>
      <c r="B26" s="92" t="s">
        <v>21</v>
      </c>
      <c r="C26" s="92"/>
      <c r="D26" s="93"/>
    </row>
    <row r="27" spans="1:4" ht="26.4" x14ac:dyDescent="0.25">
      <c r="A27" s="91" t="s">
        <v>43</v>
      </c>
      <c r="B27" s="92" t="s">
        <v>97</v>
      </c>
      <c r="C27" s="92"/>
      <c r="D27" s="93"/>
    </row>
    <row r="28" spans="1:4" x14ac:dyDescent="0.25">
      <c r="A28" s="91" t="s">
        <v>44</v>
      </c>
      <c r="B28" s="92" t="s">
        <v>17</v>
      </c>
      <c r="C28" s="92"/>
      <c r="D28" s="93"/>
    </row>
    <row r="29" spans="1:4" ht="26.4" x14ac:dyDescent="0.25">
      <c r="A29" s="91" t="s">
        <v>46</v>
      </c>
      <c r="B29" s="92" t="s">
        <v>8</v>
      </c>
      <c r="C29" s="92"/>
      <c r="D29" s="93"/>
    </row>
    <row r="30" spans="1:4" ht="26.4" x14ac:dyDescent="0.25">
      <c r="A30" s="91" t="s">
        <v>47</v>
      </c>
      <c r="B30" s="92" t="s">
        <v>112</v>
      </c>
      <c r="C30" s="92"/>
      <c r="D30" s="93"/>
    </row>
    <row r="31" spans="1:4" ht="26.4" x14ac:dyDescent="0.25">
      <c r="A31" s="91" t="s">
        <v>99</v>
      </c>
      <c r="B31" s="92" t="s">
        <v>109</v>
      </c>
      <c r="C31" s="92"/>
      <c r="D31" s="93"/>
    </row>
    <row r="32" spans="1:4" ht="26.4" x14ac:dyDescent="0.25">
      <c r="A32" s="91" t="s">
        <v>100</v>
      </c>
      <c r="B32" s="92" t="s">
        <v>291</v>
      </c>
      <c r="C32" s="92"/>
      <c r="D32" s="93"/>
    </row>
    <row r="33" spans="1:4" x14ac:dyDescent="0.25">
      <c r="A33" s="91" t="s">
        <v>138</v>
      </c>
      <c r="B33" s="92" t="s">
        <v>113</v>
      </c>
      <c r="C33" s="92"/>
      <c r="D33" s="93"/>
    </row>
    <row r="34" spans="1:4" ht="39.6" x14ac:dyDescent="0.25">
      <c r="A34" s="91" t="s">
        <v>139</v>
      </c>
      <c r="B34" s="92" t="s">
        <v>74</v>
      </c>
      <c r="C34" s="92"/>
      <c r="D34" s="93"/>
    </row>
    <row r="35" spans="1:4" x14ac:dyDescent="0.25">
      <c r="B35" s="2"/>
      <c r="C35" s="2"/>
      <c r="D35" s="2"/>
    </row>
    <row r="36" spans="1:4" x14ac:dyDescent="0.25">
      <c r="A36" s="94" t="s">
        <v>212</v>
      </c>
      <c r="B36" s="2"/>
      <c r="C36" s="2"/>
      <c r="D36" s="2"/>
    </row>
    <row r="37" spans="1:4" x14ac:dyDescent="0.25">
      <c r="A37" s="95" t="s">
        <v>213</v>
      </c>
      <c r="B37" s="2"/>
      <c r="C37" s="2"/>
      <c r="D37" s="2"/>
    </row>
    <row r="38" spans="1:4" x14ac:dyDescent="0.25">
      <c r="A38" s="95" t="s">
        <v>301</v>
      </c>
      <c r="C38" s="2"/>
      <c r="D38" s="2"/>
    </row>
    <row r="39" spans="1:4" x14ac:dyDescent="0.25">
      <c r="A39" s="95" t="s">
        <v>204</v>
      </c>
    </row>
    <row r="40" spans="1:4" x14ac:dyDescent="0.25">
      <c r="A40" s="96" t="s">
        <v>214</v>
      </c>
    </row>
    <row r="41" spans="1:4" x14ac:dyDescent="0.25">
      <c r="A41" s="96" t="s">
        <v>216</v>
      </c>
    </row>
    <row r="42" spans="1:4" x14ac:dyDescent="0.25">
      <c r="A42" s="96" t="s">
        <v>215</v>
      </c>
    </row>
  </sheetData>
  <mergeCells count="3">
    <mergeCell ref="A5:A6"/>
    <mergeCell ref="B5:B6"/>
    <mergeCell ref="C5:D5"/>
  </mergeCells>
  <pageMargins left="0.7" right="0.7" top="0.75" bottom="0.75" header="0.3" footer="0.3"/>
  <pageSetup paperSize="9" orientation="portrait" horizontalDpi="300" verticalDpi="300" r:id="rId1"/>
  <headerFooter>
    <oddHeader>&amp;C&amp;"Calibri"&amp;12&amp;KC00000 OFFICIAL&amp;1#_x000D_</oddHeader>
    <oddFooter>&amp;C_x000D_&amp;1#&amp;"Calibri"&amp;12&amp;KC00000 OFFICIAL</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abSelected="1" workbookViewId="0"/>
  </sheetViews>
  <sheetFormatPr defaultRowHeight="13.2" x14ac:dyDescent="0.25"/>
  <cols>
    <col min="1" max="1" width="46" customWidth="1"/>
    <col min="2" max="4" width="11.5546875" customWidth="1"/>
    <col min="5" max="5" width="16.21875" bestFit="1" customWidth="1"/>
  </cols>
  <sheetData>
    <row r="1" spans="1:6" ht="17.399999999999999" x14ac:dyDescent="0.3">
      <c r="A1" s="18" t="s">
        <v>22</v>
      </c>
      <c r="B1" s="50"/>
      <c r="C1" s="50"/>
      <c r="D1" s="50"/>
      <c r="E1" s="50"/>
      <c r="F1" s="50"/>
    </row>
    <row r="2" spans="1:6" ht="17.399999999999999" x14ac:dyDescent="0.3">
      <c r="A2" s="51"/>
      <c r="B2" s="50"/>
      <c r="C2" s="50"/>
      <c r="D2" s="50"/>
      <c r="E2" s="50"/>
      <c r="F2" s="50"/>
    </row>
    <row r="3" spans="1:6" ht="18" thickBot="1" x14ac:dyDescent="0.35">
      <c r="A3" s="20" t="s">
        <v>185</v>
      </c>
      <c r="B3" s="50"/>
      <c r="C3" s="50"/>
      <c r="D3" s="50"/>
      <c r="E3" s="50"/>
      <c r="F3" s="50"/>
    </row>
    <row r="4" spans="1:6" ht="13.8" thickBot="1" x14ac:dyDescent="0.3">
      <c r="A4" s="52" t="s">
        <v>186</v>
      </c>
      <c r="B4" s="53" t="s">
        <v>187</v>
      </c>
      <c r="C4" s="53" t="s">
        <v>188</v>
      </c>
      <c r="D4" s="53" t="s">
        <v>189</v>
      </c>
      <c r="E4" s="54" t="s">
        <v>75</v>
      </c>
      <c r="F4" s="50"/>
    </row>
    <row r="5" spans="1:6" x14ac:dyDescent="0.25">
      <c r="A5" s="55" t="s">
        <v>190</v>
      </c>
      <c r="B5" s="56"/>
      <c r="C5" s="57"/>
      <c r="D5" s="58"/>
      <c r="E5" s="59"/>
      <c r="F5" s="50"/>
    </row>
    <row r="6" spans="1:6" x14ac:dyDescent="0.25">
      <c r="A6" s="60" t="s">
        <v>191</v>
      </c>
      <c r="B6" s="61">
        <f>B5-B7</f>
        <v>0</v>
      </c>
      <c r="C6" s="62"/>
      <c r="D6" s="58"/>
      <c r="E6" s="59"/>
      <c r="F6" s="50"/>
    </row>
    <row r="7" spans="1:6" ht="13.8" thickBot="1" x14ac:dyDescent="0.3">
      <c r="A7" s="63" t="s">
        <v>192</v>
      </c>
      <c r="B7" s="64">
        <f>B8+B9</f>
        <v>0</v>
      </c>
      <c r="C7" s="62"/>
      <c r="D7" s="58"/>
      <c r="E7" s="59"/>
      <c r="F7" s="50"/>
    </row>
    <row r="8" spans="1:6" ht="13.8" thickBot="1" x14ac:dyDescent="0.3">
      <c r="A8" s="65" t="s">
        <v>193</v>
      </c>
      <c r="B8" s="66"/>
      <c r="C8" s="67"/>
      <c r="D8" s="58"/>
      <c r="E8" s="59"/>
      <c r="F8" s="50"/>
    </row>
    <row r="9" spans="1:6" x14ac:dyDescent="0.25">
      <c r="A9" s="68" t="s">
        <v>194</v>
      </c>
      <c r="B9" s="69"/>
      <c r="C9" s="70"/>
      <c r="D9" s="58"/>
      <c r="E9" s="59"/>
      <c r="F9" s="50"/>
    </row>
    <row r="10" spans="1:6" ht="13.8" thickBot="1" x14ac:dyDescent="0.3">
      <c r="A10" s="63" t="s">
        <v>191</v>
      </c>
      <c r="B10" s="71">
        <f>B9-B11</f>
        <v>0</v>
      </c>
      <c r="C10" s="72">
        <f>C11</f>
        <v>0</v>
      </c>
      <c r="D10" s="58"/>
      <c r="E10" s="59"/>
      <c r="F10" s="50"/>
    </row>
    <row r="11" spans="1:6" x14ac:dyDescent="0.25">
      <c r="A11" s="68" t="s">
        <v>195</v>
      </c>
      <c r="B11" s="73">
        <f>SUM(B12:B16)</f>
        <v>0</v>
      </c>
      <c r="C11" s="74">
        <f>C12+C13+C14+C15+C16</f>
        <v>0</v>
      </c>
      <c r="D11" s="58"/>
      <c r="E11" s="59"/>
      <c r="F11" s="50"/>
    </row>
    <row r="12" spans="1:6" x14ac:dyDescent="0.25">
      <c r="A12" s="60" t="s">
        <v>196</v>
      </c>
      <c r="B12" s="75">
        <f>B17</f>
        <v>0</v>
      </c>
      <c r="C12" s="76">
        <f>C17</f>
        <v>0</v>
      </c>
      <c r="D12" s="58"/>
      <c r="E12" s="59"/>
      <c r="F12" s="50"/>
    </row>
    <row r="13" spans="1:6" x14ac:dyDescent="0.25">
      <c r="A13" s="60" t="s">
        <v>197</v>
      </c>
      <c r="B13" s="77"/>
      <c r="C13" s="78"/>
      <c r="D13" s="58"/>
      <c r="E13" s="59"/>
      <c r="F13" s="50"/>
    </row>
    <row r="14" spans="1:6" x14ac:dyDescent="0.25">
      <c r="A14" s="60" t="s">
        <v>198</v>
      </c>
      <c r="B14" s="77"/>
      <c r="C14" s="78"/>
      <c r="D14" s="58"/>
      <c r="E14" s="59"/>
      <c r="F14" s="50"/>
    </row>
    <row r="15" spans="1:6" x14ac:dyDescent="0.25">
      <c r="A15" s="60" t="s">
        <v>199</v>
      </c>
      <c r="B15" s="77"/>
      <c r="C15" s="78"/>
      <c r="D15" s="58"/>
      <c r="E15" s="59"/>
      <c r="F15" s="50"/>
    </row>
    <row r="16" spans="1:6" ht="13.8" thickBot="1" x14ac:dyDescent="0.3">
      <c r="A16" s="63" t="s">
        <v>200</v>
      </c>
      <c r="B16" s="79"/>
      <c r="C16" s="80"/>
      <c r="D16" s="58"/>
      <c r="E16" s="59"/>
      <c r="F16" s="50"/>
    </row>
    <row r="17" spans="1:6" x14ac:dyDescent="0.25">
      <c r="A17" s="55" t="s">
        <v>201</v>
      </c>
      <c r="B17" s="81">
        <f>B18+B19</f>
        <v>0</v>
      </c>
      <c r="C17" s="82">
        <f>C18+C19</f>
        <v>0</v>
      </c>
      <c r="D17" s="58"/>
      <c r="E17" s="59"/>
      <c r="F17" s="50"/>
    </row>
    <row r="18" spans="1:6" x14ac:dyDescent="0.25">
      <c r="A18" s="60" t="s">
        <v>305</v>
      </c>
      <c r="B18" s="83"/>
      <c r="C18" s="84"/>
      <c r="D18" s="58"/>
      <c r="E18" s="59"/>
      <c r="F18" s="50"/>
    </row>
    <row r="19" spans="1:6" ht="13.8" thickBot="1" x14ac:dyDescent="0.3">
      <c r="A19" s="63" t="s">
        <v>206</v>
      </c>
      <c r="B19" s="85"/>
      <c r="C19" s="86"/>
      <c r="D19" s="87"/>
      <c r="E19" s="88"/>
      <c r="F19" s="50"/>
    </row>
    <row r="20" spans="1:6" x14ac:dyDescent="0.25">
      <c r="A20" s="50"/>
      <c r="B20" s="50"/>
      <c r="C20" s="50"/>
      <c r="D20" s="50"/>
      <c r="E20" s="50"/>
      <c r="F20" s="50"/>
    </row>
    <row r="21" spans="1:6" x14ac:dyDescent="0.25">
      <c r="A21" s="50" t="s">
        <v>202</v>
      </c>
      <c r="B21" s="50"/>
      <c r="C21" s="50"/>
      <c r="D21" s="50"/>
      <c r="E21" s="50"/>
      <c r="F21" s="50"/>
    </row>
    <row r="22" spans="1:6" x14ac:dyDescent="0.25">
      <c r="A22" s="50"/>
      <c r="B22" s="50"/>
      <c r="C22" s="50"/>
      <c r="D22" s="50"/>
      <c r="E22" s="50"/>
      <c r="F22" s="50"/>
    </row>
    <row r="23" spans="1:6" x14ac:dyDescent="0.25">
      <c r="A23" s="89" t="s">
        <v>203</v>
      </c>
      <c r="B23" s="50"/>
      <c r="C23" s="50"/>
      <c r="D23" s="50"/>
      <c r="E23" s="50"/>
      <c r="F23" s="50"/>
    </row>
    <row r="24" spans="1:6" x14ac:dyDescent="0.25">
      <c r="A24" s="120" t="s">
        <v>306</v>
      </c>
      <c r="B24" s="50"/>
      <c r="C24" s="50"/>
      <c r="D24" s="50"/>
      <c r="E24" s="50"/>
      <c r="F24" s="50"/>
    </row>
    <row r="25" spans="1:6" x14ac:dyDescent="0.25">
      <c r="A25" s="90" t="s">
        <v>304</v>
      </c>
      <c r="B25" s="50"/>
      <c r="C25" s="50"/>
      <c r="D25" s="50"/>
      <c r="E25" s="50"/>
      <c r="F25" s="50"/>
    </row>
    <row r="26" spans="1:6" x14ac:dyDescent="0.25">
      <c r="A26" s="50" t="s">
        <v>301</v>
      </c>
      <c r="B26" s="50"/>
      <c r="C26" s="50"/>
      <c r="D26" s="50"/>
      <c r="E26" s="50"/>
      <c r="F26" s="50"/>
    </row>
    <row r="27" spans="1:6" x14ac:dyDescent="0.25">
      <c r="A27" s="50" t="s">
        <v>204</v>
      </c>
      <c r="B27" s="50"/>
      <c r="C27" s="50"/>
      <c r="D27" s="50"/>
      <c r="E27" s="50"/>
      <c r="F27" s="50"/>
    </row>
    <row r="28" spans="1:6" x14ac:dyDescent="0.25">
      <c r="A28" s="50" t="s">
        <v>205</v>
      </c>
      <c r="B28" s="50"/>
      <c r="C28" s="50"/>
      <c r="D28" s="50"/>
      <c r="E28" s="50"/>
      <c r="F28" s="50"/>
    </row>
    <row r="29" spans="1:6" x14ac:dyDescent="0.25">
      <c r="A29" s="50"/>
      <c r="B29" s="50"/>
      <c r="C29" s="50"/>
      <c r="D29" s="50"/>
      <c r="E29" s="50"/>
      <c r="F29" s="50"/>
    </row>
  </sheetData>
  <pageMargins left="0.7" right="0.7" top="0.75" bottom="0.75" header="0.3" footer="0.3"/>
  <headerFooter>
    <oddHeader>&amp;C&amp;"Calibri"&amp;12&amp;KC00000 OFFICIAL&amp;1#_x000D_</oddHeader>
    <oddFooter>&amp;C_x000D_&amp;1#&amp;"Calibri"&amp;12&amp;KC00000 OFFICIAL</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11</Value>
      <Value>1282</Value>
      <Value>1416</Value>
      <Value>71</Value>
      <Value>1276</Value>
      <Value>119</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a122ffd0-cd53-4cf4-868d-a07cbb43e5f0</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Aluminium Extrusions (Mill Finish) - Dumping Investigation - Malaysia - Capral Limited_7366294A06C44945935F8EC4E6320CC6</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3a84ff90-9086-429d-b51f-6fbf122400fd</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682</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ADCCRMCaseId xmlns="b48e3ffd-eb19-4da6-9c3a-2fe013753af6">7366294A-06C4-4945-935F-8EC4E6320CC6</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Aluminium Extrusions (Mill Finish)</TermName>
          <TermId xmlns="http://schemas.microsoft.com/office/infopath/2007/PartnerControls">cfd30e09-31a6-4108-ad87-b4fa762c9b4a</TermId>
        </TermInfo>
      </Terms>
    </f06bc08df4f7480fae31bfc0219a480b>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6" ma:contentTypeDescription="Create a new document." ma:contentTypeScope="" ma:versionID="7f27c961ea1cc1cbdeae7d6b81ec20e4">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d72c6ced45d32245ad05142c5174ff68"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element name="MediaServiceBillingMetadata" ma:index="6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953425-2A14-4E33-9F6F-768DB46C2BAC}">
  <ds:schemaRefs>
    <ds:schemaRef ds:uri="http://purl.org/dc/dcmitype/"/>
    <ds:schemaRef ds:uri="9415f538-06e4-4333-8d32-bf09d7b0fc67"/>
    <ds:schemaRef ds:uri="b48e3ffd-eb19-4da6-9c3a-2fe013753af6"/>
    <ds:schemaRef ds:uri="http://schemas.microsoft.com/sharepoint/v3"/>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2E6010A-838C-4278-AB94-FC44FD8FD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373B91-BF9A-4FB1-BC3A-AD127D66B80E}">
  <ds:schemaRefs>
    <ds:schemaRef ds:uri="http://schemas.microsoft.com/sharepoint/v3/contenttype/forms"/>
  </ds:schemaRefs>
</ds:datastoreItem>
</file>

<file path=docMetadata/LabelInfo.xml><?xml version="1.0" encoding="utf-8"?>
<clbl:labelList xmlns:clbl="http://schemas.microsoft.com/office/2020/mipLabelMetadata">
  <clbl:label id="{f788632b-1377-4314-aac5-af7281e8e760}" enabled="1" method="Privileged" siteId="{8f73f427-32e5-4a3b-8d42-b369b956a96b}"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Chew, An</dc:creator>
  <cp:lastModifiedBy>Armstrong, Jayke</cp:lastModifiedBy>
  <cp:lastPrinted>2013-07-12T06:12:20Z</cp:lastPrinted>
  <dcterms:created xsi:type="dcterms:W3CDTF">2001-06-08T01:14:27Z</dcterms:created>
  <dcterms:modified xsi:type="dcterms:W3CDTF">2025-06-26T01:28:41Z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a9a95e50-ae06-49c4-a898-9484bd7870ff</vt:lpwstr>
  </property>
  <property fmtid="{D5CDD505-2E9C-101B-9397-08002B2CF9AE}" pid="4" name="DocHub_Year">
    <vt:lpwstr>4013;#2022|4a777a70-2aa9-481e-a746-cca47d761c8e</vt:lpwstr>
  </property>
  <property fmtid="{D5CDD505-2E9C-101B-9397-08002B2CF9AE}" pid="5" name="DocHub_DocumentType">
    <vt:lpwstr>66;#Template|9b48ba34-650a-488d-9fe8-e5181e10b797</vt:lpwstr>
  </property>
  <property fmtid="{D5CDD505-2E9C-101B-9397-08002B2CF9AE}" pid="6" name="DocHub_SecurityClassification">
    <vt:lpwstr>3;#OFFICIAL|6106d03b-a1a0-4e30-9d91-d5e9fb4314f9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EconomicStrategicServicesStatus">
    <vt:lpwstr/>
  </property>
  <property fmtid="{D5CDD505-2E9C-101B-9397-08002B2CF9AE}" pid="26" name="MediaServiceImageTags">
    <vt:lpwstr/>
  </property>
  <property fmtid="{D5CDD505-2E9C-101B-9397-08002B2CF9AE}" pid="27" name="ADCDocumentType">
    <vt:lpwstr>71;#Template|3a84ff90-9086-429d-b51f-6fbf122400fd</vt:lpwstr>
  </property>
  <property fmtid="{D5CDD505-2E9C-101B-9397-08002B2CF9AE}" pid="28" name="ADCEntityType">
    <vt:lpwstr/>
  </property>
  <property fmtid="{D5CDD505-2E9C-101B-9397-08002B2CF9AE}" pid="29" name="ADCYear">
    <vt:lpwstr/>
  </property>
  <property fmtid="{D5CDD505-2E9C-101B-9397-08002B2CF9AE}" pid="30" name="ADCWorkActivity">
    <vt:lpwstr/>
  </property>
  <property fmtid="{D5CDD505-2E9C-101B-9397-08002B2CF9AE}" pid="31" name="ADCCaseType">
    <vt:lpwstr>1276;#Continuation Inquiry|74cbcd40-ded6-46ab-8f0b-4816580d8e38</vt:lpwstr>
  </property>
  <property fmtid="{D5CDD505-2E9C-101B-9397-08002B2CF9AE}" pid="32" name="ADCSub_x002d_documentType">
    <vt:lpwstr/>
  </property>
  <property fmtid="{D5CDD505-2E9C-101B-9397-08002B2CF9AE}" pid="33" name="ADCSecurityClassification">
    <vt:lpwstr>11;#OFFICIAL|76d4828a-bfcc-47b5-bdd8-63e4c371f7b3</vt:lpwstr>
  </property>
  <property fmtid="{D5CDD505-2E9C-101B-9397-08002B2CF9AE}" pid="34" name="ADCReportType">
    <vt:lpwstr/>
  </property>
  <property fmtid="{D5CDD505-2E9C-101B-9397-08002B2CF9AE}" pid="35" name="ADCSub-documentType">
    <vt:lpwstr/>
  </property>
  <property fmtid="{D5CDD505-2E9C-101B-9397-08002B2CF9AE}" pid="36" name="ADCDivisionKeywords">
    <vt:lpwstr/>
  </property>
  <property fmtid="{D5CDD505-2E9C-101B-9397-08002B2CF9AE}" pid="37" name="ADCAttachment_x002f_Appendix">
    <vt:lpwstr/>
  </property>
  <property fmtid="{D5CDD505-2E9C-101B-9397-08002B2CF9AE}" pid="38" name="ADCFileType">
    <vt:lpwstr>1282;#xlsx|37ef8a18-046d-43e0-a0c2-b2bbafd1eabc</vt:lpwstr>
  </property>
  <property fmtid="{D5CDD505-2E9C-101B-9397-08002B2CF9AE}" pid="39" name="ADCCountries">
    <vt:lpwstr>119;#MALAYSIA|a122ffd0-cd53-4cf4-868d-a07cbb43e5f0</vt:lpwstr>
  </property>
  <property fmtid="{D5CDD505-2E9C-101B-9397-08002B2CF9AE}" pid="40" name="ADCEntity">
    <vt:lpwstr/>
  </property>
  <property fmtid="{D5CDD505-2E9C-101B-9397-08002B2CF9AE}" pid="41" name="ADCAttachment/Appendix">
    <vt:lpwstr/>
  </property>
  <property fmtid="{D5CDD505-2E9C-101B-9397-08002B2CF9AE}" pid="42" name="ADCGoods">
    <vt:lpwstr>1416;#Aluminium Extrusions (Mill Finish)|cfd30e09-31a6-4108-ad87-b4fa762c9b4a</vt:lpwstr>
  </property>
</Properties>
</file>