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82" documentId="8_{775318F3-10F6-4D94-97A9-E64D3E0929AC}" xr6:coauthVersionLast="47" xr6:coauthVersionMax="47" xr10:uidLastSave="{2976EC51-5901-4758-A4C6-0FCCA8DA5656}"/>
  <bookViews>
    <workbookView xWindow="-110" yWindow="-110" windowWidth="19420" windowHeight="10420" firstSheet="4"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4" l="1"/>
  <c r="AR7" i="4"/>
  <c r="AP7" i="4"/>
  <c r="AN7" i="4"/>
  <c r="AD8" i="5"/>
  <c r="AB8" i="5"/>
  <c r="AC8" i="5" s="1"/>
  <c r="AG8" i="5"/>
  <c r="AH8" i="5"/>
  <c r="AB9" i="5"/>
  <c r="AC9" i="5" s="1"/>
  <c r="AG9" i="5"/>
  <c r="AH9" i="5"/>
  <c r="H8" i="5"/>
  <c r="H9" i="5"/>
  <c r="AD9" i="5" s="1"/>
  <c r="I8" i="5"/>
  <c r="AE8" i="5" s="1"/>
  <c r="I9" i="5"/>
  <c r="AE9" i="5" s="1"/>
  <c r="AF8" i="5" l="1"/>
  <c r="AK8" i="5" s="1"/>
  <c r="AF9" i="5"/>
  <c r="AK9" i="5" s="1"/>
  <c r="C17" i="10" l="1"/>
  <c r="C12" i="10" s="1"/>
  <c r="C11" i="10" s="1"/>
  <c r="C10" i="10" s="1"/>
  <c r="B17" i="10"/>
  <c r="B12" i="10" s="1"/>
  <c r="B11" i="10" s="1"/>
  <c r="B10" i="10" s="1"/>
  <c r="B7" i="10"/>
  <c r="B6" i="10" s="1"/>
  <c r="Z7" i="4" l="1"/>
  <c r="T7" i="4"/>
  <c r="J7" i="3" l="1"/>
  <c r="B8" i="7" l="1"/>
  <c r="B9" i="7" s="1"/>
  <c r="AE9" i="4" l="1"/>
  <c r="AD7" i="4"/>
  <c r="AE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<sst xmlns="http://schemas.openxmlformats.org/spreadsheetml/2006/main" count="588" uniqueCount="350">
  <si>
    <t>INSERT COMPANY NAME</t>
  </si>
  <si>
    <t>Supplier information</t>
  </si>
  <si>
    <t>Supplier details</t>
  </si>
  <si>
    <t>Manufacturer details</t>
  </si>
  <si>
    <t>Country of manufacture</t>
  </si>
  <si>
    <t>Supplier</t>
  </si>
  <si>
    <t>Position</t>
  </si>
  <si>
    <t>Mailing address</t>
  </si>
  <si>
    <t>Telephone</t>
  </si>
  <si>
    <t>E-mail address</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</si>
  <si>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</si>
  <si>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</si>
  <si>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</si>
  <si>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</si>
  <si>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</si>
  <si>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</si>
  <si>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</si>
  <si>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</si>
  <si>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</si>
  <si>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</si>
  <si>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</si>
  <si>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</si>
  <si>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</si>
  <si>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</si>
  <si>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</si>
  <si>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</si>
  <si>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</si>
  <si>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</si>
  <si>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</si>
  <si>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</si>
  <si>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</si>
  <si>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</si>
  <si>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</si>
  <si>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</si>
  <si>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</si>
  <si>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</si>
  <si>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</si>
  <si>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</si>
  <si>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</si>
  <si>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</si>
  <si>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</si>
  <si>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</si>
  <si>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</si>
  <si>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</si>
  <si>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</si>
  <si>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</si>
  <si>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</si>
  <si>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</si>
  <si>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</si>
  <si>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</si>
  <si>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</si>
  <si>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</si>
  <si>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</si>
  <si>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</si>
  <si>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</si>
  <si>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</si>
  <si>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</si>
  <si>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</si>
  <si>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Cost to import and sell</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</si>
  <si>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</si>
  <si>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</si>
  <si>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</si>
  <si>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</si>
  <si>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</si>
  <si>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</si>
  <si>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</si>
  <si>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</si>
  <si>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</si>
  <si>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</si>
  <si>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</si>
  <si>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</si>
  <si>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</si>
  <si>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</si>
  <si>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net quantity </t>
    </r>
    <r>
      <rPr>
        <b/>
        <sz val="10"/>
        <color rgb="FFFF0000"/>
        <rFont val="Arial"/>
        <family val="2"/>
      </rPr>
      <t>[specify unit e.g. KG, MT]</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</si>
  <si>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</si>
  <si>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</si>
  <si>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</si>
  <si>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</si>
  <si>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</si>
  <si>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</si>
  <si>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</si>
  <si>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</si>
  <si>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</si>
  <si>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r>
      <t xml:space="preserve">Quantity </t>
    </r>
    <r>
      <rPr>
        <b/>
        <sz val="10"/>
        <color rgb="FFFF0000"/>
        <rFont val="Arial"/>
        <family val="2"/>
      </rPr>
      <t>[specify unit e.g.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</si>
  <si>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</si>
  <si>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</si>
  <si>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</si>
  <si>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</si>
  <si>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</si>
  <si>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</si>
  <si>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</si>
  <si>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</si>
  <si>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</si>
  <si>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</si>
  <si>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</si>
  <si>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</si>
  <si>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</si>
  <si>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</si>
  <si>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</si>
  <si>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</si>
  <si>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</si>
  <si>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</si>
  <si>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</si>
  <si>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</si>
  <si>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</si>
  <si>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</si>
  <si>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</si>
  <si>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</si>
  <si>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</si>
  <si>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</si>
  <si>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</si>
  <si>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</si>
  <si>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</si>
  <si>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</si>
  <si>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</si>
  <si>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</si>
  <si>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</si>
  <si>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</si>
  <si>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</si>
  <si>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</si>
  <si>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[39]</t>
  </si>
  <si>
    <t>EXAMPLE</t>
  </si>
  <si>
    <t>ORD123</t>
  </si>
  <si>
    <t>INV123</t>
  </si>
  <si>
    <t>FOB</t>
  </si>
  <si>
    <t>30 days</t>
  </si>
  <si>
    <t>A-B-C-1-2-3</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</si>
  <si>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</si>
  <si>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</si>
  <si>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</si>
  <si>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</si>
  <si>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</si>
  <si>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</si>
  <si>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</si>
  <si>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</si>
  <si>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</si>
  <si>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</si>
  <si>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</si>
  <si>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</si>
  <si>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</si>
  <si>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</si>
  <si>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</si>
  <si>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</si>
  <si>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</si>
  <si>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</si>
  <si>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</si>
  <si>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</si>
  <si>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</si>
  <si>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</si>
  <si>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</si>
  <si>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</si>
  <si>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</si>
  <si>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</si>
  <si>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</si>
  <si>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</si>
  <si>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</si>
  <si>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</si>
  <si>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</si>
  <si>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</si>
  <si>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</si>
  <si>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</si>
  <si>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</si>
  <si>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</si>
  <si>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</si>
  <si>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</si>
  <si>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</si>
  <si>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</si>
  <si>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</si>
  <si>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</si>
  <si>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</si>
  <si>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</si>
  <si>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</si>
  <si>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</si>
  <si>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</si>
  <si>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</si>
  <si>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</si>
  <si>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</si>
  <si>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</si>
  <si>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</si>
  <si>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</si>
  <si>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</si>
  <si>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</si>
  <si>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</si>
  <si>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[39]  </t>
  </si>
  <si>
    <t xml:space="preserve">Calculated delivered duty paid (DDP) value, excluding SG&amp;A, for the line in Australian dollars. Please use the formula provided. </t>
  </si>
  <si>
    <t>Forward orders</t>
  </si>
  <si>
    <t>Expected arrival date</t>
  </si>
  <si>
    <r>
      <t>Quantity</t>
    </r>
    <r>
      <rPr>
        <b/>
        <sz val="10"/>
        <color rgb="FFFF0000"/>
        <rFont val="Arial"/>
        <family val="2"/>
      </rPr>
      <t xml:space="preserve"> [specify unit e.g. KG, MT]</t>
    </r>
  </si>
  <si>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</si>
  <si>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</si>
  <si>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</si>
  <si>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</si>
  <si>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</si>
  <si>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</si>
  <si>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</si>
  <si>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</si>
  <si>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</si>
  <si>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</si>
  <si>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</si>
  <si>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Sales</t>
  </si>
  <si>
    <t>Customer name</t>
  </si>
  <si>
    <t>Level of trade</t>
  </si>
  <si>
    <t>Location – state</t>
  </si>
  <si>
    <t>Location – city</t>
  </si>
  <si>
    <t>MCC Category 1
Total container size in net weight (grams)</t>
  </si>
  <si>
    <t>MCC Category 4
Tomato cut</t>
  </si>
  <si>
    <t>Product code</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</si>
  <si>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</si>
  <si>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</si>
  <si>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</si>
  <si>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</si>
  <si>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</si>
  <si>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</si>
  <si>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</si>
  <si>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</si>
  <si>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</si>
  <si>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</si>
  <si>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</si>
  <si>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</si>
  <si>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</si>
  <si>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</si>
  <si>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</si>
  <si>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</si>
  <si>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</si>
  <si>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</si>
  <si>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[16.1]</t>
  </si>
  <si>
    <t>[20.1]</t>
  </si>
  <si>
    <t>[28.1]</t>
  </si>
  <si>
    <t>[29.1]</t>
  </si>
  <si>
    <t>[30.1]</t>
  </si>
  <si>
    <t>The name of your customer.</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</si>
  <si>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</si>
  <si>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</si>
  <si>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</si>
  <si>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</si>
  <si>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</si>
  <si>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</si>
  <si>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t>The invoice number on the commercial invoice issued to your customer.</t>
  </si>
  <si>
    <t>The date on the commercial invoice issued to your customer.</t>
  </si>
  <si>
    <t>The quarter that the invoice date falls in. Please use the formula provided.</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</si>
  <si>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</si>
  <si>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</si>
  <si>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</si>
  <si>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</si>
  <si>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</si>
  <si>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</si>
  <si>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</si>
  <si>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</si>
  <si>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</si>
  <si>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</si>
  <si>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</si>
  <si>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</si>
  <si>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</si>
  <si>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</si>
  <si>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</si>
  <si>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</si>
  <si>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</si>
  <si>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</si>
  <si>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</si>
  <si>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</si>
  <si>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</si>
  <si>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</si>
  <si>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</si>
  <si>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Selling, general and administrative expenses (including finance expenses)</t>
  </si>
  <si>
    <t>Accounting code</t>
  </si>
  <si>
    <t>Account name</t>
  </si>
  <si>
    <t>Type of direct selling expense as reported in B-2</t>
  </si>
  <si>
    <t>Expense in accounting period</t>
  </si>
  <si>
    <t>Expense in relevant period</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</si>
  <si>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</si>
  <si>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</si>
  <si>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</si>
  <si>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</si>
  <si>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</si>
  <si>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</si>
  <si>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Selling, general and administrative expenses</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</si>
  <si>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</si>
  <si>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</si>
  <si>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</si>
  <si>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</si>
  <si>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</si>
  <si>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</si>
  <si>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</si>
  <si>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</si>
  <si>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</si>
  <si>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</si>
  <si>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</si>
  <si>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</si>
  <si>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</si>
  <si>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</si>
  <si>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Quantity</t>
  </si>
  <si>
    <t>Purchase order number to the supplier</t>
  </si>
  <si>
    <t>Customs entry number/ Import declaration number</t>
  </si>
  <si>
    <t>Notes:</t>
  </si>
  <si>
    <t>Populate the column 'exhibit' with a reference to the relevant exhibit (or attachment) where the information originates.</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</si>
  <si>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</si>
  <si>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</si>
  <si>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</si>
  <si>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</si>
  <si>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</si>
  <si>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</si>
  <si>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</si>
  <si>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</si>
  <si>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</si>
  <si>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</si>
  <si>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</si>
  <si>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</si>
  <si>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</si>
  <si>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</si>
  <si>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</si>
  <si>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</si>
  <si>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</si>
  <si>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</si>
  <si>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</si>
  <si>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</si>
  <si>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</si>
  <si>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</si>
  <si>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</si>
  <si>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</si>
  <si>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</si>
  <si>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</si>
  <si>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</si>
  <si>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</si>
  <si>
    <t>Italy</t>
  </si>
  <si>
    <t>MCC Category 2
Packing medium</t>
  </si>
  <si>
    <t>MCC Category 3
Value add (e.g. herbs and spices)</t>
  </si>
  <si>
    <t>MCC Category 5
Container type</t>
  </si>
  <si>
    <t>MCC Category 6
Quality</t>
  </si>
  <si>
    <t>Total container size in net weight (grams)</t>
  </si>
  <si>
    <t>Packing medium (describe)</t>
  </si>
  <si>
    <t>Value add (describe)</t>
  </si>
  <si>
    <t>Tomato cut (describe)</t>
  </si>
  <si>
    <t>Container type (describe)</t>
  </si>
  <si>
    <t>Specification details related to MCC category: Total container size in net weight (grams), packing medium (juice, juice/paste/sauce, or other - if other, describe what), value add (describe, e.g. the specific herbs or spices), tomato cut (crushed, diced, whole or other - if other, describe what), container type (tin can - lacquered, tin can - not lacquered or other - if other, describe the container type).</t>
  </si>
  <si>
    <t>Delivery terms eg. ex-warehouse, delivered duty paid, etc.</t>
  </si>
  <si>
    <t>Payment terms in days shown on the commercial invoice, e.g. 60 days.</t>
  </si>
  <si>
    <t>Is it a direct selling expense? (Y/N)</t>
  </si>
  <si>
    <t>Exhibit can be any form of source document, e.g. a screenshot from your accounting system, a general ledger file, financial statement, management account.</t>
  </si>
  <si>
    <t>MCC Category 1 - Total container size in net weight (grams)</t>
  </si>
  <si>
    <t>MCC Category 2 - Packing medium</t>
  </si>
  <si>
    <t>MCC Category 3 - Value add (e.g. herbs and spices)</t>
  </si>
  <si>
    <t>MCC Category 4 - Tomato cut</t>
  </si>
  <si>
    <t>MCC Category 5 - Container type</t>
  </si>
  <si>
    <t>MCC Category 6 - Quality</t>
  </si>
  <si>
    <t>Exporter S.p.A.</t>
  </si>
  <si>
    <t>EUR</t>
  </si>
  <si>
    <t>If you are required to pay for ocean freight, the actual amount of ocean freight incurred for the shipment. Specify the currency e.g. EUR.</t>
  </si>
  <si>
    <t>If you are required to pay for marine insurance, the amount of marine insurance incurred for the shipment. Specify the currency e.g. EUR.</t>
  </si>
  <si>
    <t>Name of supplier</t>
  </si>
  <si>
    <t>Is the supplier the manufacturer?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</si>
</sst>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5"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
      <sz val="8"/>
      <name val="Arial"/>
      <family val="2"/>
    </font>
    <font>
      <sz val="10"/>
      <name val="Aptos"/>
      <family val="2"/>
    </font>
    <font>
      <b/>
      <sz val="10"/>
      <color rgb="FF000000"/>
      <name val="Aptos"/>
      <family val="2"/>
    </font>
    <font>
      <sz val="10"/>
      <color rgb="FF000000"/>
      <name val="Aptos"/>
      <family val="2"/>
    </font>
    <font>
      <b/>
      <sz val="10"/>
      <color theme="1"/>
      <name val="Aptos"/>
      <family val="2"/>
    </font>
    <font>
      <sz val="10"/>
      <color theme="1"/>
      <name val="Aptos"/>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16">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8"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9" fillId="0" borderId="0" xfId="13" applyFont="1"/>
    <xf numFmtId="0" fontId="12" fillId="0" borderId="0" xfId="13" applyFont="1"/>
    <xf numFmtId="0" fontId="10" fillId="0" borderId="3" xfId="13" applyFont="1" applyBorder="1"/>
    <xf numFmtId="0" fontId="10" fillId="0" borderId="4" xfId="13" applyFont="1" applyBorder="1"/>
    <xf numFmtId="0" fontId="10" fillId="0" borderId="5" xfId="13" applyFont="1" applyBorder="1"/>
    <xf numFmtId="0" fontId="9" fillId="0" borderId="6" xfId="13" applyFont="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Border="1" applyAlignment="1">
      <alignment vertical="top"/>
    </xf>
    <xf numFmtId="43" fontId="9" fillId="0" borderId="13" xfId="3" applyFont="1" applyFill="1" applyBorder="1" applyAlignment="1">
      <alignment vertical="top"/>
    </xf>
    <xf numFmtId="0" fontId="9" fillId="0" borderId="11" xfId="13" applyFont="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8" fillId="0" borderId="0" xfId="0" applyFont="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43" fontId="1" fillId="0" borderId="0" xfId="2" applyFont="1" applyAlignment="1"/>
    <xf numFmtId="43" fontId="1" fillId="0" borderId="0" xfId="2" applyFont="1" applyFill="1" applyAlignment="1"/>
    <xf numFmtId="0" fontId="1" fillId="0" borderId="1" xfId="0" applyFont="1" applyBorder="1" applyAlignment="1">
      <alignment horizontal="left" vertical="center" wrapText="1"/>
    </xf>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20" fillId="0" borderId="0" xfId="5" applyFont="1" applyAlignment="1">
      <alignment horizontal="right"/>
    </xf>
    <xf numFmtId="0" fontId="20" fillId="0" borderId="0" xfId="0" applyFont="1"/>
    <xf numFmtId="0" fontId="20" fillId="0" borderId="0" xfId="0" applyFont="1" applyAlignment="1">
      <alignment horizontal="left"/>
    </xf>
    <xf numFmtId="0" fontId="20" fillId="0" borderId="0" xfId="0" applyFont="1" applyAlignment="1">
      <alignment horizontal="right"/>
    </xf>
    <xf numFmtId="0" fontId="21" fillId="0" borderId="0" xfId="0" applyFont="1" applyAlignment="1">
      <alignment horizontal="left" vertical="center"/>
    </xf>
    <xf numFmtId="0" fontId="22" fillId="0" borderId="0" xfId="0" quotePrefix="1" applyFont="1" applyAlignment="1">
      <alignment horizontal="left" vertical="center"/>
    </xf>
    <xf numFmtId="0" fontId="22" fillId="0" borderId="0" xfId="0" applyFont="1" applyAlignment="1">
      <alignment horizontal="left" vertical="center"/>
    </xf>
    <xf numFmtId="0" fontId="23" fillId="0" borderId="0" xfId="13" applyFont="1"/>
    <xf numFmtId="0" fontId="24" fillId="0" borderId="0" xfId="13" applyFont="1"/>
    <xf numFmtId="0" fontId="24" fillId="3" borderId="0" xfId="13" applyFont="1" applyFill="1"/>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opLeftCell="A8" workbookViewId="0">
      <selection activeCell="A3" sqref="A3"/>
    </sheetView>
  </sheetViews>
  <sheetFormatPr defaultRowHeight="12.5" x14ac:dyDescent="0.25"/>
  <cols>
    <col min="1" max="15" width="14" customWidth="1"/>
  </cols>
  <sheetData>
    <row r="1" spans="1:15" ht="18" x14ac:dyDescent="0.4">
      <c r="A1" s="11" t="s">
        <v>0</v>
      </c>
    </row>
    <row r="2" spans="1:15" ht="17.5" x14ac:dyDescent="0.35">
      <c r="A2" s="12"/>
    </row>
    <row r="3" spans="1:15" ht="18" x14ac:dyDescent="0.4">
      <c r="A3" s="13" t="s">
        <v>1</v>
      </c>
    </row>
    <row r="4" spans="1:15" ht="13" thickBot="1" x14ac:dyDescent="0.3"/>
    <row r="5" spans="1:15" ht="13.5" thickBot="1" x14ac:dyDescent="0.35">
      <c r="B5" s="105" t="s">
        <v>2</v>
      </c>
      <c r="C5" s="106"/>
      <c r="D5" s="106"/>
      <c r="E5" s="106"/>
      <c r="F5" s="106"/>
      <c r="G5" s="107"/>
      <c r="I5" s="105" t="s">
        <v>3</v>
      </c>
      <c r="J5" s="106"/>
      <c r="K5" s="106"/>
      <c r="L5" s="106"/>
      <c r="M5" s="106"/>
      <c r="N5" s="107"/>
    </row>
    <row r="6" spans="1:15" ht="52" x14ac:dyDescent="0.25">
      <c r="A6" s="2" t="s">
        <v>4</v>
      </c>
      <c r="B6" s="2" t="s">
        <v>348</v>
      </c>
      <c r="C6" s="2" t="s">
        <v>11</v>
      </c>
      <c r="D6" s="2" t="s">
        <v>6</v>
      </c>
      <c r="E6" s="2" t="s">
        <v>7</v>
      </c>
      <c r="F6" s="2" t="s">
        <v>8</v>
      </c>
      <c r="G6" s="2" t="s">
        <v>9</v>
      </c>
      <c r="H6" s="2" t="s">
        <v>349</v>
      </c>
      <c r="I6" s="2" t="s">
        <v>10</v>
      </c>
      <c r="J6" s="2" t="s">
        <v>11</v>
      </c>
      <c r="K6" s="2" t="s">
        <v>6</v>
      </c>
      <c r="L6" s="2" t="s">
        <v>7</v>
      </c>
      <c r="M6" s="2" t="s">
        <v>8</v>
      </c>
      <c r="N6" s="2" t="s">
        <v>9</v>
      </c>
      <c r="O6" s="2" t="s">
        <v>12</v>
      </c>
    </row>
    <row r="7" spans="1:15" ht="13" x14ac:dyDescent="0.3">
      <c r="A7" s="16" t="s">
        <v>13</v>
      </c>
      <c r="B7" s="16" t="s">
        <v>14</v>
      </c>
      <c r="C7" s="16" t="s">
        <v>15</v>
      </c>
      <c r="D7" s="16" t="s">
        <v>16</v>
      </c>
      <c r="E7" s="16" t="s">
        <v>17</v>
      </c>
      <c r="F7" s="16" t="s">
        <v>18</v>
      </c>
      <c r="G7" s="16" t="s">
        <v>19</v>
      </c>
      <c r="H7" s="16" t="s">
        <v>20</v>
      </c>
      <c r="I7" s="16" t="s">
        <v>21</v>
      </c>
      <c r="J7" s="16" t="s">
        <v>22</v>
      </c>
      <c r="K7" s="16" t="s">
        <v>23</v>
      </c>
      <c r="L7" s="16" t="s">
        <v>24</v>
      </c>
      <c r="M7" s="16" t="s">
        <v>25</v>
      </c>
      <c r="N7" s="16" t="s">
        <v>26</v>
      </c>
      <c r="O7" s="16" t="s">
        <v>27</v>
      </c>
    </row>
    <row r="10" spans="1:15" ht="13" x14ac:dyDescent="0.3">
      <c r="A10" s="95" t="s">
        <v>28</v>
      </c>
      <c r="B10" s="96" t="s">
        <v>29</v>
      </c>
    </row>
    <row r="11" spans="1:15" ht="13" x14ac:dyDescent="0.3">
      <c r="A11" s="95" t="s">
        <v>30</v>
      </c>
      <c r="B11" s="96" t="s">
        <v>31</v>
      </c>
    </row>
    <row r="12" spans="1:15" ht="13" x14ac:dyDescent="0.3">
      <c r="A12" s="95" t="s">
        <v>32</v>
      </c>
      <c r="B12" s="96" t="s">
        <v>33</v>
      </c>
    </row>
    <row r="13" spans="1:15" ht="13" x14ac:dyDescent="0.3">
      <c r="A13" s="95" t="s">
        <v>34</v>
      </c>
      <c r="B13" s="96" t="s">
        <v>35</v>
      </c>
    </row>
    <row r="14" spans="1:15" ht="13" x14ac:dyDescent="0.3">
      <c r="A14" s="95" t="s">
        <v>36</v>
      </c>
      <c r="B14" s="96" t="s">
        <v>37</v>
      </c>
    </row>
    <row r="15" spans="1:15" ht="13" x14ac:dyDescent="0.3">
      <c r="A15" s="95" t="s">
        <v>38</v>
      </c>
      <c r="B15" s="96" t="s">
        <v>39</v>
      </c>
    </row>
    <row r="16" spans="1:15" ht="13" x14ac:dyDescent="0.3">
      <c r="A16" s="95" t="s">
        <v>40</v>
      </c>
      <c r="B16" s="96" t="s">
        <v>41</v>
      </c>
    </row>
    <row r="17" spans="1:2" ht="13" x14ac:dyDescent="0.3">
      <c r="A17" s="95" t="s">
        <v>42</v>
      </c>
      <c r="B17" s="96" t="s">
        <v>43</v>
      </c>
    </row>
    <row r="18" spans="1:2" ht="13" x14ac:dyDescent="0.3">
      <c r="A18" s="95" t="s">
        <v>44</v>
      </c>
      <c r="B18" s="96" t="s">
        <v>45</v>
      </c>
    </row>
    <row r="19" spans="1:2" ht="13" x14ac:dyDescent="0.3">
      <c r="A19" s="95" t="s">
        <v>46</v>
      </c>
      <c r="B19" s="96" t="s">
        <v>47</v>
      </c>
    </row>
    <row r="20" spans="1:2" ht="13" x14ac:dyDescent="0.3">
      <c r="A20" s="95" t="s">
        <v>48</v>
      </c>
      <c r="B20" s="96" t="s">
        <v>49</v>
      </c>
    </row>
    <row r="21" spans="1:2" ht="13" x14ac:dyDescent="0.3">
      <c r="A21" s="95" t="s">
        <v>50</v>
      </c>
      <c r="B21" s="96" t="s">
        <v>51</v>
      </c>
    </row>
    <row r="22" spans="1:2" ht="13" x14ac:dyDescent="0.3">
      <c r="A22" s="95" t="s">
        <v>52</v>
      </c>
      <c r="B22" s="96" t="s">
        <v>53</v>
      </c>
    </row>
    <row r="23" spans="1:2" ht="13" x14ac:dyDescent="0.3">
      <c r="A23" s="95" t="s">
        <v>54</v>
      </c>
      <c r="B23" s="96" t="s">
        <v>55</v>
      </c>
    </row>
    <row r="24" spans="1:2" ht="13" x14ac:dyDescent="0.3">
      <c r="A24" s="95" t="s">
        <v>56</v>
      </c>
      <c r="B24" s="96" t="s">
        <v>57</v>
      </c>
    </row>
    <row r="29" spans="1:2" ht="14" x14ac:dyDescent="0.25">
      <c r="B29" s="29"/>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9"/>
  <sheetViews>
    <sheetView zoomScaleNormal="100" workbookViewId="0">
      <pane ySplit="7" topLeftCell="A8" activePane="bottomLeft" state="frozen"/>
      <selection pane="bottomLeft"/>
    </sheetView>
  </sheetViews>
  <sheetFormatPr defaultRowHeight="12.5" x14ac:dyDescent="0.25"/>
  <cols>
    <col min="1" max="37" width="14.1796875" customWidth="1"/>
  </cols>
  <sheetData>
    <row r="1" spans="1:37" ht="18" x14ac:dyDescent="0.4">
      <c r="A1" s="11" t="s">
        <v>0</v>
      </c>
      <c r="B1" s="11"/>
    </row>
    <row r="2" spans="1:37" ht="17.5" x14ac:dyDescent="0.35">
      <c r="A2" s="12"/>
      <c r="B2" s="12"/>
    </row>
    <row r="3" spans="1:37" ht="18" x14ac:dyDescent="0.4">
      <c r="A3" s="13" t="s">
        <v>58</v>
      </c>
      <c r="B3" s="13"/>
    </row>
    <row r="4" spans="1:37" ht="18.5" thickBot="1" x14ac:dyDescent="0.45">
      <c r="A4" s="13"/>
      <c r="B4" s="13"/>
    </row>
    <row r="5" spans="1:37" s="32" customFormat="1" ht="13.5" thickBot="1" x14ac:dyDescent="0.3">
      <c r="A5" s="31"/>
      <c r="B5" s="108" t="s">
        <v>59</v>
      </c>
      <c r="C5" s="109"/>
      <c r="D5" s="110"/>
      <c r="E5" s="108" t="s">
        <v>60</v>
      </c>
      <c r="F5" s="109"/>
      <c r="G5" s="109"/>
      <c r="H5" s="109"/>
      <c r="I5" s="109"/>
      <c r="J5" s="109"/>
      <c r="K5" s="109"/>
      <c r="L5" s="109"/>
      <c r="M5" s="110"/>
      <c r="N5" s="108" t="s">
        <v>61</v>
      </c>
      <c r="O5" s="109"/>
      <c r="P5" s="109"/>
      <c r="Q5" s="109"/>
      <c r="R5" s="109"/>
      <c r="S5" s="109"/>
      <c r="T5" s="110"/>
      <c r="U5" s="108" t="s">
        <v>62</v>
      </c>
      <c r="V5" s="109"/>
      <c r="W5" s="109"/>
      <c r="X5" s="109"/>
      <c r="Y5" s="109"/>
      <c r="Z5" s="109"/>
      <c r="AA5" s="109"/>
      <c r="AB5" s="109"/>
      <c r="AC5" s="110"/>
      <c r="AD5" s="108" t="s">
        <v>63</v>
      </c>
      <c r="AE5" s="109"/>
      <c r="AF5" s="109"/>
      <c r="AG5" s="109"/>
      <c r="AH5" s="109"/>
      <c r="AI5" s="109"/>
      <c r="AJ5" s="110"/>
      <c r="AK5" s="33"/>
    </row>
    <row r="6" spans="1:37" s="30" customFormat="1" ht="65" x14ac:dyDescent="0.25">
      <c r="A6" s="3" t="s">
        <v>64</v>
      </c>
      <c r="B6" s="3" t="s">
        <v>4</v>
      </c>
      <c r="C6" s="3" t="s">
        <v>5</v>
      </c>
      <c r="D6" s="3" t="s">
        <v>65</v>
      </c>
      <c r="E6" s="3" t="s">
        <v>66</v>
      </c>
      <c r="F6" s="3" t="s">
        <v>67</v>
      </c>
      <c r="G6" s="3" t="s">
        <v>68</v>
      </c>
      <c r="H6" s="3" t="s">
        <v>69</v>
      </c>
      <c r="I6" s="3" t="s">
        <v>70</v>
      </c>
      <c r="J6" s="3" t="s">
        <v>71</v>
      </c>
      <c r="K6" s="3" t="s">
        <v>72</v>
      </c>
      <c r="L6" s="3" t="s">
        <v>73</v>
      </c>
      <c r="M6" s="3" t="s">
        <v>74</v>
      </c>
      <c r="N6" s="3" t="s">
        <v>75</v>
      </c>
      <c r="O6" s="3" t="s">
        <v>76</v>
      </c>
      <c r="P6" s="3" t="s">
        <v>77</v>
      </c>
      <c r="Q6" s="3" t="s">
        <v>78</v>
      </c>
      <c r="R6" s="3" t="s">
        <v>79</v>
      </c>
      <c r="S6" s="3" t="s">
        <v>80</v>
      </c>
      <c r="T6" s="3" t="s">
        <v>81</v>
      </c>
      <c r="U6" s="3" t="s">
        <v>82</v>
      </c>
      <c r="V6" s="3" t="s">
        <v>83</v>
      </c>
      <c r="W6" s="3" t="s">
        <v>84</v>
      </c>
      <c r="X6" s="3" t="s">
        <v>85</v>
      </c>
      <c r="Y6" s="3" t="s">
        <v>86</v>
      </c>
      <c r="Z6" s="3" t="s">
        <v>87</v>
      </c>
      <c r="AA6" s="3" t="s">
        <v>88</v>
      </c>
      <c r="AB6" s="3" t="s">
        <v>89</v>
      </c>
      <c r="AC6" s="3" t="s">
        <v>90</v>
      </c>
      <c r="AD6" s="3" t="s">
        <v>91</v>
      </c>
      <c r="AE6" s="3" t="s">
        <v>92</v>
      </c>
      <c r="AF6" s="3" t="s">
        <v>93</v>
      </c>
      <c r="AG6" s="3" t="s">
        <v>94</v>
      </c>
      <c r="AH6" s="3" t="s">
        <v>95</v>
      </c>
      <c r="AI6" s="3" t="s">
        <v>96</v>
      </c>
      <c r="AJ6" s="3" t="s">
        <v>97</v>
      </c>
      <c r="AK6" s="3" t="s">
        <v>98</v>
      </c>
    </row>
    <row r="7" spans="1:37" s="30" customFormat="1" ht="13" x14ac:dyDescent="0.3">
      <c r="A7" s="34" t="s">
        <v>13</v>
      </c>
      <c r="B7" s="34" t="s">
        <v>14</v>
      </c>
      <c r="C7" s="34" t="s">
        <v>15</v>
      </c>
      <c r="D7" s="34" t="s">
        <v>16</v>
      </c>
      <c r="E7" s="34" t="s">
        <v>17</v>
      </c>
      <c r="F7" s="34" t="s">
        <v>18</v>
      </c>
      <c r="G7" s="34" t="s">
        <v>19</v>
      </c>
      <c r="H7" s="16" t="s">
        <v>20</v>
      </c>
      <c r="I7" s="16" t="s">
        <v>21</v>
      </c>
      <c r="J7" s="16" t="s">
        <v>22</v>
      </c>
      <c r="K7" s="16" t="s">
        <v>23</v>
      </c>
      <c r="L7" s="16" t="s">
        <v>24</v>
      </c>
      <c r="M7" s="16" t="s">
        <v>25</v>
      </c>
      <c r="N7" s="16" t="s">
        <v>26</v>
      </c>
      <c r="O7" s="16" t="s">
        <v>27</v>
      </c>
      <c r="P7" s="16" t="s">
        <v>99</v>
      </c>
      <c r="Q7" s="16" t="s">
        <v>100</v>
      </c>
      <c r="R7" s="16" t="s">
        <v>101</v>
      </c>
      <c r="S7" s="16" t="s">
        <v>102</v>
      </c>
      <c r="T7" s="16" t="s">
        <v>103</v>
      </c>
      <c r="U7" s="16" t="s">
        <v>104</v>
      </c>
      <c r="V7" s="16" t="s">
        <v>105</v>
      </c>
      <c r="W7" s="16" t="s">
        <v>106</v>
      </c>
      <c r="X7" s="16" t="s">
        <v>107</v>
      </c>
      <c r="Y7" s="16" t="s">
        <v>108</v>
      </c>
      <c r="Z7" s="16" t="s">
        <v>109</v>
      </c>
      <c r="AA7" s="16" t="s">
        <v>110</v>
      </c>
      <c r="AB7" s="16" t="s">
        <v>111</v>
      </c>
      <c r="AC7" s="16" t="s">
        <v>112</v>
      </c>
      <c r="AD7" s="16" t="s">
        <v>113</v>
      </c>
      <c r="AE7" s="16" t="s">
        <v>114</v>
      </c>
      <c r="AF7" s="16" t="s">
        <v>115</v>
      </c>
      <c r="AG7" s="16" t="s">
        <v>116</v>
      </c>
      <c r="AH7" s="16" t="s">
        <v>117</v>
      </c>
      <c r="AI7" s="16" t="s">
        <v>118</v>
      </c>
      <c r="AJ7" s="16" t="s">
        <v>119</v>
      </c>
      <c r="AK7" s="16" t="s">
        <v>120</v>
      </c>
    </row>
    <row r="8" spans="1:37" x14ac:dyDescent="0.25">
      <c r="A8" s="76" t="s">
        <v>121</v>
      </c>
      <c r="B8" s="76" t="s">
        <v>323</v>
      </c>
      <c r="C8" s="76" t="s">
        <v>344</v>
      </c>
      <c r="D8" s="76"/>
      <c r="E8" s="77">
        <v>7000</v>
      </c>
      <c r="F8" s="79">
        <v>5</v>
      </c>
      <c r="G8" s="79">
        <v>0.8</v>
      </c>
      <c r="H8" s="79">
        <f>E8/G8</f>
        <v>8750</v>
      </c>
      <c r="I8" s="79">
        <f t="shared" ref="I8:I9" si="0">F8/G8</f>
        <v>6.25</v>
      </c>
      <c r="J8" s="77">
        <v>4000</v>
      </c>
      <c r="K8" s="77">
        <v>1000</v>
      </c>
      <c r="L8" s="79">
        <v>150</v>
      </c>
      <c r="M8" s="77">
        <v>150000</v>
      </c>
      <c r="N8" s="78" t="s">
        <v>122</v>
      </c>
      <c r="O8" s="81">
        <v>43831</v>
      </c>
      <c r="P8" s="80" t="s">
        <v>123</v>
      </c>
      <c r="Q8" s="81">
        <v>43845</v>
      </c>
      <c r="R8" s="78" t="s">
        <v>124</v>
      </c>
      <c r="S8" s="78" t="s">
        <v>125</v>
      </c>
      <c r="T8" s="77">
        <v>0.8</v>
      </c>
      <c r="U8" s="77" t="s">
        <v>126</v>
      </c>
      <c r="V8" s="77">
        <v>8</v>
      </c>
      <c r="W8" s="77" t="s">
        <v>345</v>
      </c>
      <c r="X8" s="77">
        <v>10000</v>
      </c>
      <c r="Y8" s="77">
        <v>0</v>
      </c>
      <c r="Z8" s="77">
        <v>0</v>
      </c>
      <c r="AA8" s="77">
        <v>0</v>
      </c>
      <c r="AB8" s="77">
        <f t="shared" ref="AB8:AB9" si="1">X8-Y8-Z8+AA8</f>
        <v>10000</v>
      </c>
      <c r="AC8" s="77">
        <f>AB8/T8</f>
        <v>12500</v>
      </c>
      <c r="AD8" s="77">
        <f>H8/L8*V8</f>
        <v>466.66666666666669</v>
      </c>
      <c r="AE8" s="77">
        <f t="shared" ref="AE8:AE9" si="2">I8/M8*X8</f>
        <v>0.41666666666666663</v>
      </c>
      <c r="AF8" s="77">
        <f>AC8+AD8+AE8</f>
        <v>12967.083333333332</v>
      </c>
      <c r="AG8" s="77">
        <f t="shared" ref="AG8:AG9" si="3">J8/L8*V8</f>
        <v>213.33333333333334</v>
      </c>
      <c r="AH8" s="77">
        <f t="shared" ref="AH8:AH9" si="4">K8/L8*V8</f>
        <v>53.333333333333336</v>
      </c>
      <c r="AI8" s="77"/>
      <c r="AJ8" s="77"/>
      <c r="AK8" s="77">
        <f>SUM(AF8:AJ8)</f>
        <v>13233.75</v>
      </c>
    </row>
    <row r="9" spans="1:37" x14ac:dyDescent="0.25">
      <c r="A9" s="76" t="s">
        <v>121</v>
      </c>
      <c r="B9" s="76" t="s">
        <v>323</v>
      </c>
      <c r="C9" s="76" t="s">
        <v>344</v>
      </c>
      <c r="D9" s="76"/>
      <c r="E9" s="77">
        <v>7000</v>
      </c>
      <c r="F9" s="79">
        <v>5</v>
      </c>
      <c r="G9" s="79">
        <v>0.8</v>
      </c>
      <c r="H9" s="79">
        <f t="shared" ref="H9" si="5">E9/G9</f>
        <v>8750</v>
      </c>
      <c r="I9" s="79">
        <f t="shared" si="0"/>
        <v>6.25</v>
      </c>
      <c r="J9" s="77">
        <v>4000</v>
      </c>
      <c r="K9" s="77">
        <v>1000</v>
      </c>
      <c r="L9" s="79">
        <v>150</v>
      </c>
      <c r="M9" s="77">
        <v>150000</v>
      </c>
      <c r="N9" s="78" t="s">
        <v>122</v>
      </c>
      <c r="O9" s="81">
        <v>43831</v>
      </c>
      <c r="P9" s="80" t="s">
        <v>123</v>
      </c>
      <c r="Q9" s="81">
        <v>43845</v>
      </c>
      <c r="R9" s="78" t="s">
        <v>124</v>
      </c>
      <c r="S9" s="78" t="s">
        <v>125</v>
      </c>
      <c r="T9" s="77">
        <v>0.8</v>
      </c>
      <c r="U9" s="77" t="s">
        <v>127</v>
      </c>
      <c r="V9" s="77">
        <v>2</v>
      </c>
      <c r="W9" s="77" t="s">
        <v>345</v>
      </c>
      <c r="X9" s="77">
        <v>2000</v>
      </c>
      <c r="Y9" s="77">
        <v>0</v>
      </c>
      <c r="Z9" s="77">
        <v>0</v>
      </c>
      <c r="AA9" s="77">
        <v>0</v>
      </c>
      <c r="AB9" s="77">
        <f t="shared" si="1"/>
        <v>2000</v>
      </c>
      <c r="AC9" s="77">
        <f t="shared" ref="AC9" si="6">AB9/T9</f>
        <v>2500</v>
      </c>
      <c r="AD9" s="77">
        <f t="shared" ref="AD9" si="7">H9/L9*V9</f>
        <v>116.66666666666667</v>
      </c>
      <c r="AE9" s="77">
        <f t="shared" si="2"/>
        <v>8.3333333333333329E-2</v>
      </c>
      <c r="AF9" s="77">
        <f t="shared" ref="AF9" si="8">AC9+AD9+AE9</f>
        <v>2616.75</v>
      </c>
      <c r="AG9" s="77">
        <f t="shared" si="3"/>
        <v>53.333333333333336</v>
      </c>
      <c r="AH9" s="77">
        <f t="shared" si="4"/>
        <v>13.333333333333334</v>
      </c>
      <c r="AI9" s="77"/>
      <c r="AJ9" s="77"/>
      <c r="AK9" s="77">
        <f>SUM(AF9:AJ9)</f>
        <v>2683.416666666667</v>
      </c>
    </row>
    <row r="10" spans="1:37" x14ac:dyDescent="0.25">
      <c r="E10" s="86"/>
      <c r="F10" s="87"/>
      <c r="G10" s="87"/>
      <c r="H10" s="86"/>
      <c r="I10" s="87"/>
      <c r="J10" s="86"/>
      <c r="K10" s="86"/>
      <c r="L10" s="87"/>
      <c r="M10" s="86"/>
      <c r="N10" s="83"/>
      <c r="O10" s="82"/>
      <c r="P10" s="83"/>
      <c r="Q10" s="82"/>
      <c r="R10" s="83"/>
      <c r="S10" s="83"/>
      <c r="T10" s="35"/>
      <c r="U10" s="86"/>
      <c r="V10" s="86"/>
      <c r="W10" s="35"/>
      <c r="X10" s="35"/>
      <c r="Y10" s="35"/>
      <c r="Z10" s="35"/>
      <c r="AA10" s="35"/>
      <c r="AB10" s="86"/>
      <c r="AC10" s="86"/>
      <c r="AD10" s="86"/>
      <c r="AE10" s="86"/>
      <c r="AF10" s="86"/>
      <c r="AG10" s="86"/>
      <c r="AH10" s="86"/>
      <c r="AI10" s="86"/>
      <c r="AJ10" s="35"/>
      <c r="AK10" s="35"/>
    </row>
    <row r="12" spans="1:37" ht="13" x14ac:dyDescent="0.3">
      <c r="A12" s="95" t="s">
        <v>28</v>
      </c>
      <c r="B12" s="96" t="s">
        <v>128</v>
      </c>
    </row>
    <row r="13" spans="1:37" ht="13" x14ac:dyDescent="0.3">
      <c r="A13" s="95" t="s">
        <v>30</v>
      </c>
      <c r="B13" s="96" t="s">
        <v>129</v>
      </c>
    </row>
    <row r="14" spans="1:37" ht="13" x14ac:dyDescent="0.3">
      <c r="A14" s="95" t="s">
        <v>32</v>
      </c>
      <c r="B14" s="96" t="s">
        <v>130</v>
      </c>
    </row>
    <row r="15" spans="1:37" ht="13" x14ac:dyDescent="0.3">
      <c r="A15" s="95" t="s">
        <v>34</v>
      </c>
      <c r="B15" s="96" t="s">
        <v>131</v>
      </c>
    </row>
    <row r="16" spans="1:37" ht="13" x14ac:dyDescent="0.3">
      <c r="A16" s="95" t="s">
        <v>36</v>
      </c>
      <c r="B16" s="97" t="s">
        <v>346</v>
      </c>
    </row>
    <row r="17" spans="1:2" ht="13" x14ac:dyDescent="0.3">
      <c r="A17" s="95" t="s">
        <v>38</v>
      </c>
      <c r="B17" s="97" t="s">
        <v>347</v>
      </c>
    </row>
    <row r="18" spans="1:2" ht="13" x14ac:dyDescent="0.3">
      <c r="A18" s="95" t="s">
        <v>40</v>
      </c>
      <c r="B18" s="97" t="s">
        <v>132</v>
      </c>
    </row>
    <row r="19" spans="1:2" ht="13" x14ac:dyDescent="0.3">
      <c r="A19" s="95" t="s">
        <v>42</v>
      </c>
      <c r="B19" s="97" t="s">
        <v>133</v>
      </c>
    </row>
    <row r="20" spans="1:2" ht="13" x14ac:dyDescent="0.3">
      <c r="A20" s="95" t="s">
        <v>44</v>
      </c>
      <c r="B20" s="97" t="s">
        <v>134</v>
      </c>
    </row>
    <row r="21" spans="1:2" ht="13" x14ac:dyDescent="0.3">
      <c r="A21" s="95" t="s">
        <v>46</v>
      </c>
      <c r="B21" s="97" t="s">
        <v>135</v>
      </c>
    </row>
    <row r="22" spans="1:2" ht="13" x14ac:dyDescent="0.3">
      <c r="A22" s="95" t="s">
        <v>48</v>
      </c>
      <c r="B22" s="96" t="s">
        <v>136</v>
      </c>
    </row>
    <row r="23" spans="1:2" ht="13" x14ac:dyDescent="0.3">
      <c r="A23" s="95" t="s">
        <v>50</v>
      </c>
      <c r="B23" s="96" t="s">
        <v>137</v>
      </c>
    </row>
    <row r="24" spans="1:2" ht="13" x14ac:dyDescent="0.3">
      <c r="A24" s="95" t="s">
        <v>52</v>
      </c>
      <c r="B24" s="97" t="s">
        <v>138</v>
      </c>
    </row>
    <row r="25" spans="1:2" ht="13" x14ac:dyDescent="0.3">
      <c r="A25" s="95" t="s">
        <v>54</v>
      </c>
      <c r="B25" s="96" t="s">
        <v>139</v>
      </c>
    </row>
    <row r="26" spans="1:2" ht="13" x14ac:dyDescent="0.3">
      <c r="A26" s="98" t="s">
        <v>56</v>
      </c>
      <c r="B26" s="96" t="s">
        <v>140</v>
      </c>
    </row>
    <row r="27" spans="1:2" ht="13" x14ac:dyDescent="0.3">
      <c r="A27" s="98" t="s">
        <v>141</v>
      </c>
      <c r="B27" s="96" t="s">
        <v>142</v>
      </c>
    </row>
    <row r="28" spans="1:2" ht="13" x14ac:dyDescent="0.3">
      <c r="A28" s="98" t="s">
        <v>143</v>
      </c>
      <c r="B28" s="97" t="s">
        <v>144</v>
      </c>
    </row>
    <row r="29" spans="1:2" ht="13" x14ac:dyDescent="0.3">
      <c r="A29" s="98" t="s">
        <v>145</v>
      </c>
      <c r="B29" s="96" t="s">
        <v>146</v>
      </c>
    </row>
    <row r="30" spans="1:2" ht="13" x14ac:dyDescent="0.3">
      <c r="A30" s="98" t="s">
        <v>147</v>
      </c>
      <c r="B30" s="97" t="s">
        <v>148</v>
      </c>
    </row>
    <row r="31" spans="1:2" ht="13" x14ac:dyDescent="0.3">
      <c r="A31" s="98" t="s">
        <v>149</v>
      </c>
      <c r="B31" s="97" t="s">
        <v>150</v>
      </c>
    </row>
    <row r="32" spans="1:2" ht="13" x14ac:dyDescent="0.3">
      <c r="A32" s="98" t="s">
        <v>151</v>
      </c>
      <c r="B32" s="97" t="s">
        <v>152</v>
      </c>
    </row>
    <row r="33" spans="1:16" ht="13" x14ac:dyDescent="0.3">
      <c r="A33" s="98" t="s">
        <v>153</v>
      </c>
      <c r="B33" s="97" t="s">
        <v>154</v>
      </c>
    </row>
    <row r="34" spans="1:16" ht="13" x14ac:dyDescent="0.3">
      <c r="A34" s="98" t="s">
        <v>155</v>
      </c>
      <c r="B34" s="97" t="s">
        <v>156</v>
      </c>
    </row>
    <row r="35" spans="1:16" ht="13" x14ac:dyDescent="0.3">
      <c r="A35" s="98" t="s">
        <v>157</v>
      </c>
      <c r="B35" s="96" t="s">
        <v>158</v>
      </c>
    </row>
    <row r="36" spans="1:16" ht="13" x14ac:dyDescent="0.3">
      <c r="A36" s="98" t="s">
        <v>159</v>
      </c>
      <c r="B36" s="97" t="s">
        <v>160</v>
      </c>
    </row>
    <row r="37" spans="1:16" ht="13" x14ac:dyDescent="0.3">
      <c r="A37" s="98" t="s">
        <v>161</v>
      </c>
      <c r="B37" s="97" t="s">
        <v>162</v>
      </c>
    </row>
    <row r="38" spans="1:16" ht="13" x14ac:dyDescent="0.3">
      <c r="A38" s="98" t="s">
        <v>163</v>
      </c>
      <c r="B38" s="96" t="s">
        <v>164</v>
      </c>
    </row>
    <row r="39" spans="1:16" ht="13" x14ac:dyDescent="0.3">
      <c r="A39" s="98" t="s">
        <v>165</v>
      </c>
      <c r="B39" s="97" t="s">
        <v>166</v>
      </c>
      <c r="P39" s="75"/>
    </row>
    <row r="40" spans="1:16" ht="13" x14ac:dyDescent="0.3">
      <c r="A40" s="95" t="s">
        <v>167</v>
      </c>
      <c r="B40" s="97" t="s">
        <v>168</v>
      </c>
      <c r="P40" s="75"/>
    </row>
    <row r="41" spans="1:16" ht="13" x14ac:dyDescent="0.3">
      <c r="A41" s="95" t="s">
        <v>169</v>
      </c>
      <c r="B41" s="97" t="s">
        <v>170</v>
      </c>
      <c r="P41" s="75"/>
    </row>
    <row r="42" spans="1:16" ht="13" x14ac:dyDescent="0.3">
      <c r="A42" s="95" t="s">
        <v>171</v>
      </c>
      <c r="B42" s="97" t="s">
        <v>172</v>
      </c>
    </row>
    <row r="43" spans="1:16" ht="13" x14ac:dyDescent="0.3">
      <c r="A43" s="95" t="s">
        <v>173</v>
      </c>
      <c r="B43" s="97" t="s">
        <v>174</v>
      </c>
      <c r="P43" s="75"/>
    </row>
    <row r="44" spans="1:16" ht="13" x14ac:dyDescent="0.3">
      <c r="A44" s="95" t="s">
        <v>175</v>
      </c>
      <c r="B44" s="97" t="s">
        <v>176</v>
      </c>
      <c r="P44" s="75"/>
    </row>
    <row r="45" spans="1:16" ht="13" x14ac:dyDescent="0.3">
      <c r="A45" s="98" t="s">
        <v>177</v>
      </c>
      <c r="B45" s="96" t="s">
        <v>178</v>
      </c>
      <c r="P45" s="75"/>
    </row>
    <row r="46" spans="1:16" ht="13" x14ac:dyDescent="0.3">
      <c r="A46" s="98" t="s">
        <v>179</v>
      </c>
      <c r="B46" s="97" t="s">
        <v>180</v>
      </c>
      <c r="P46" s="75"/>
    </row>
    <row r="47" spans="1:16" ht="13" x14ac:dyDescent="0.3">
      <c r="A47" s="98" t="s">
        <v>181</v>
      </c>
      <c r="B47" s="97" t="s">
        <v>182</v>
      </c>
      <c r="P47" s="75"/>
    </row>
    <row r="48" spans="1:16" ht="13" x14ac:dyDescent="0.3">
      <c r="A48" s="98" t="s">
        <v>183</v>
      </c>
      <c r="B48" s="97" t="s">
        <v>184</v>
      </c>
      <c r="P48" s="75"/>
    </row>
    <row r="49" spans="1:1" x14ac:dyDescent="0.25">
      <c r="A49" s="84"/>
    </row>
  </sheetData>
  <mergeCells count="5">
    <mergeCell ref="B5:D5"/>
    <mergeCell ref="E5:M5"/>
    <mergeCell ref="N5:T5"/>
    <mergeCell ref="U5:AC5"/>
    <mergeCell ref="AD5:AJ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heetViews>
  <sheetFormatPr defaultRowHeight="12.5" x14ac:dyDescent="0.25"/>
  <cols>
    <col min="1" max="1" width="12" customWidth="1"/>
    <col min="2" max="2" width="13.81640625" customWidth="1"/>
    <col min="3" max="8" width="12" customWidth="1"/>
    <col min="9" max="10" width="12.1796875" customWidth="1"/>
  </cols>
  <sheetData>
    <row r="1" spans="1:10" ht="18" x14ac:dyDescent="0.4">
      <c r="A1" s="11" t="s">
        <v>0</v>
      </c>
      <c r="B1" s="11"/>
    </row>
    <row r="2" spans="1:10" ht="17.5" x14ac:dyDescent="0.35">
      <c r="A2" s="12"/>
      <c r="B2" s="12"/>
    </row>
    <row r="3" spans="1:10" ht="18" x14ac:dyDescent="0.4">
      <c r="A3" s="13" t="s">
        <v>185</v>
      </c>
      <c r="B3" s="13"/>
    </row>
    <row r="4" spans="1:10" ht="18" x14ac:dyDescent="0.4">
      <c r="A4" s="13"/>
      <c r="B4" s="13"/>
    </row>
    <row r="5" spans="1:10" ht="39" x14ac:dyDescent="0.25">
      <c r="A5" s="3" t="s">
        <v>348</v>
      </c>
      <c r="B5" s="3" t="s">
        <v>4</v>
      </c>
      <c r="C5" s="3" t="s">
        <v>79</v>
      </c>
      <c r="D5" s="3" t="s">
        <v>75</v>
      </c>
      <c r="E5" s="3" t="s">
        <v>76</v>
      </c>
      <c r="F5" s="3" t="s">
        <v>186</v>
      </c>
      <c r="G5" s="3" t="s">
        <v>187</v>
      </c>
      <c r="H5" s="3" t="s">
        <v>84</v>
      </c>
      <c r="I5" s="3" t="s">
        <v>188</v>
      </c>
      <c r="J5" s="3" t="s">
        <v>189</v>
      </c>
    </row>
    <row r="6" spans="1:10" ht="13" x14ac:dyDescent="0.3">
      <c r="A6" s="16" t="s">
        <v>13</v>
      </c>
      <c r="B6" s="16" t="s">
        <v>14</v>
      </c>
      <c r="C6" s="16" t="s">
        <v>15</v>
      </c>
      <c r="D6" s="16" t="s">
        <v>16</v>
      </c>
      <c r="E6" s="16" t="s">
        <v>17</v>
      </c>
      <c r="F6" s="16" t="s">
        <v>18</v>
      </c>
      <c r="G6" s="16" t="s">
        <v>19</v>
      </c>
      <c r="H6" s="16" t="s">
        <v>20</v>
      </c>
      <c r="I6" s="16" t="s">
        <v>21</v>
      </c>
      <c r="J6" s="16" t="s">
        <v>22</v>
      </c>
    </row>
    <row r="7" spans="1:10" x14ac:dyDescent="0.25">
      <c r="J7" t="e">
        <f>I7/G7</f>
        <v>#DIV/0!</v>
      </c>
    </row>
    <row r="9" spans="1:10" ht="13" x14ac:dyDescent="0.3">
      <c r="A9" s="95" t="s">
        <v>28</v>
      </c>
      <c r="B9" s="96" t="s">
        <v>31</v>
      </c>
    </row>
    <row r="10" spans="1:10" ht="13" x14ac:dyDescent="0.3">
      <c r="A10" s="95" t="s">
        <v>30</v>
      </c>
      <c r="B10" s="96" t="s">
        <v>190</v>
      </c>
    </row>
    <row r="11" spans="1:10" ht="13" x14ac:dyDescent="0.3">
      <c r="A11" s="95" t="s">
        <v>32</v>
      </c>
      <c r="B11" s="96" t="s">
        <v>191</v>
      </c>
    </row>
    <row r="12" spans="1:10" ht="13" x14ac:dyDescent="0.3">
      <c r="A12" s="95" t="s">
        <v>34</v>
      </c>
      <c r="B12" s="96" t="s">
        <v>192</v>
      </c>
    </row>
    <row r="13" spans="1:10" ht="13" x14ac:dyDescent="0.3">
      <c r="A13" s="95" t="s">
        <v>36</v>
      </c>
      <c r="B13" s="96" t="s">
        <v>193</v>
      </c>
    </row>
    <row r="14" spans="1:10" ht="13" x14ac:dyDescent="0.3">
      <c r="A14" s="95" t="s">
        <v>38</v>
      </c>
      <c r="B14" s="96" t="s">
        <v>194</v>
      </c>
    </row>
    <row r="15" spans="1:10" ht="13" x14ac:dyDescent="0.3">
      <c r="A15" s="95" t="s">
        <v>40</v>
      </c>
      <c r="B15" s="97" t="s">
        <v>195</v>
      </c>
    </row>
    <row r="16" spans="1:10" ht="13" x14ac:dyDescent="0.3">
      <c r="A16" s="95" t="s">
        <v>42</v>
      </c>
      <c r="B16" s="97" t="s">
        <v>196</v>
      </c>
    </row>
    <row r="17" spans="1:2" ht="13" x14ac:dyDescent="0.3">
      <c r="A17" s="95" t="s">
        <v>44</v>
      </c>
      <c r="B17" s="96" t="s">
        <v>197</v>
      </c>
    </row>
    <row r="18" spans="1:2" ht="13" x14ac:dyDescent="0.3">
      <c r="A18" s="95" t="s">
        <v>46</v>
      </c>
      <c r="B18" s="97" t="s">
        <v>198</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5"/>
  <sheetViews>
    <sheetView showZeros="0" zoomScaleNormal="100" workbookViewId="0"/>
  </sheetViews>
  <sheetFormatPr defaultRowHeight="12.5" x14ac:dyDescent="0.25"/>
  <cols>
    <col min="1" max="1" width="13.54296875" style="19" customWidth="1"/>
    <col min="2" max="44" width="13.54296875" customWidth="1"/>
    <col min="45" max="46" width="10.81640625" customWidth="1"/>
  </cols>
  <sheetData>
    <row r="1" spans="1:49" s="1" customFormat="1" ht="18" x14ac:dyDescent="0.4">
      <c r="A1" s="11" t="s">
        <v>0</v>
      </c>
    </row>
    <row r="2" spans="1:49" s="1" customFormat="1" ht="17.5" x14ac:dyDescent="0.35">
      <c r="A2" s="12"/>
      <c r="B2" s="14"/>
      <c r="C2" s="14"/>
      <c r="D2" s="14"/>
      <c r="E2" s="14"/>
      <c r="F2" s="14"/>
      <c r="G2" s="14"/>
      <c r="H2" s="14"/>
      <c r="I2" s="14"/>
      <c r="J2" s="14"/>
      <c r="K2" s="14"/>
      <c r="L2" s="14"/>
      <c r="M2" s="14"/>
      <c r="N2" s="14"/>
      <c r="O2" s="14"/>
      <c r="P2" s="14"/>
      <c r="Q2" s="14"/>
      <c r="R2" s="14"/>
    </row>
    <row r="3" spans="1:49" s="1" customFormat="1" ht="18" x14ac:dyDescent="0.4">
      <c r="A3" s="13" t="s">
        <v>199</v>
      </c>
    </row>
    <row r="4" spans="1:49" s="1" customFormat="1" ht="17.5" x14ac:dyDescent="0.35">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L4" s="3"/>
      <c r="AM4" s="3"/>
      <c r="AN4" s="3"/>
      <c r="AO4" s="3"/>
      <c r="AP4" s="3"/>
      <c r="AQ4" s="3"/>
      <c r="AR4" s="3"/>
      <c r="AS4" s="3"/>
      <c r="AT4" s="3"/>
      <c r="AU4" s="3"/>
      <c r="AW4" s="3"/>
    </row>
    <row r="5" spans="1:49" s="15" customFormat="1" ht="104" x14ac:dyDescent="0.25">
      <c r="A5" s="2" t="s">
        <v>200</v>
      </c>
      <c r="B5" s="3" t="s">
        <v>201</v>
      </c>
      <c r="C5" s="3" t="s">
        <v>202</v>
      </c>
      <c r="D5" s="3" t="s">
        <v>203</v>
      </c>
      <c r="E5" s="3" t="s">
        <v>204</v>
      </c>
      <c r="F5" s="3" t="s">
        <v>324</v>
      </c>
      <c r="G5" s="3" t="s">
        <v>325</v>
      </c>
      <c r="H5" s="3" t="s">
        <v>205</v>
      </c>
      <c r="I5" s="3" t="s">
        <v>326</v>
      </c>
      <c r="J5" s="3" t="s">
        <v>327</v>
      </c>
      <c r="K5" s="3" t="s">
        <v>82</v>
      </c>
      <c r="L5" s="3" t="s">
        <v>206</v>
      </c>
      <c r="M5" s="3" t="s">
        <v>328</v>
      </c>
      <c r="N5" s="3" t="s">
        <v>329</v>
      </c>
      <c r="O5" s="3" t="s">
        <v>330</v>
      </c>
      <c r="P5" s="3" t="s">
        <v>331</v>
      </c>
      <c r="Q5" s="3" t="s">
        <v>332</v>
      </c>
      <c r="R5" s="3" t="s">
        <v>77</v>
      </c>
      <c r="S5" s="3" t="s">
        <v>78</v>
      </c>
      <c r="T5" s="3" t="s">
        <v>207</v>
      </c>
      <c r="U5" s="3" t="s">
        <v>75</v>
      </c>
      <c r="V5" s="3" t="s">
        <v>208</v>
      </c>
      <c r="W5" s="3" t="s">
        <v>209</v>
      </c>
      <c r="X5" s="3" t="s">
        <v>187</v>
      </c>
      <c r="Y5" s="3" t="s">
        <v>210</v>
      </c>
      <c r="Z5" s="3" t="s">
        <v>211</v>
      </c>
      <c r="AA5" s="3" t="s">
        <v>86</v>
      </c>
      <c r="AB5" s="3" t="s">
        <v>87</v>
      </c>
      <c r="AC5" s="3" t="s">
        <v>88</v>
      </c>
      <c r="AD5" s="3" t="s">
        <v>212</v>
      </c>
      <c r="AE5" s="3" t="s">
        <v>213</v>
      </c>
      <c r="AF5" s="3" t="s">
        <v>214</v>
      </c>
      <c r="AG5" s="3" t="s">
        <v>215</v>
      </c>
      <c r="AH5" s="3" t="s">
        <v>216</v>
      </c>
      <c r="AI5" s="3" t="s">
        <v>217</v>
      </c>
      <c r="AJ5" s="3" t="s">
        <v>4</v>
      </c>
      <c r="AK5" s="3" t="s">
        <v>64</v>
      </c>
      <c r="AL5" s="3" t="s">
        <v>218</v>
      </c>
      <c r="AM5" s="3" t="s">
        <v>219</v>
      </c>
      <c r="AN5" s="3" t="s">
        <v>220</v>
      </c>
      <c r="AO5" s="3" t="s">
        <v>221</v>
      </c>
      <c r="AP5" s="3" t="s">
        <v>222</v>
      </c>
      <c r="AQ5" s="3" t="s">
        <v>223</v>
      </c>
      <c r="AR5" s="3" t="s">
        <v>224</v>
      </c>
      <c r="AS5" s="3"/>
    </row>
    <row r="6" spans="1:49" s="16" customFormat="1" ht="13" x14ac:dyDescent="0.3">
      <c r="A6" s="16" t="s">
        <v>13</v>
      </c>
      <c r="B6" s="16" t="s">
        <v>14</v>
      </c>
      <c r="C6" s="16" t="s">
        <v>15</v>
      </c>
      <c r="D6" s="16" t="s">
        <v>16</v>
      </c>
      <c r="E6" s="16" t="s">
        <v>17</v>
      </c>
      <c r="F6" s="16" t="s">
        <v>17</v>
      </c>
      <c r="G6" s="16" t="s">
        <v>17</v>
      </c>
      <c r="H6" s="16" t="s">
        <v>17</v>
      </c>
      <c r="I6" s="16" t="s">
        <v>17</v>
      </c>
      <c r="J6" s="16" t="s">
        <v>17</v>
      </c>
      <c r="K6" s="16" t="s">
        <v>18</v>
      </c>
      <c r="L6" s="16" t="s">
        <v>19</v>
      </c>
      <c r="M6" s="16" t="s">
        <v>20</v>
      </c>
      <c r="N6" s="16" t="s">
        <v>20</v>
      </c>
      <c r="O6" s="16" t="s">
        <v>20</v>
      </c>
      <c r="P6" s="16" t="s">
        <v>20</v>
      </c>
      <c r="Q6" s="16" t="s">
        <v>20</v>
      </c>
      <c r="R6" s="16" t="s">
        <v>21</v>
      </c>
      <c r="S6" s="16" t="s">
        <v>22</v>
      </c>
      <c r="T6" s="16" t="s">
        <v>23</v>
      </c>
      <c r="U6" s="16" t="s">
        <v>24</v>
      </c>
      <c r="V6" s="16" t="s">
        <v>25</v>
      </c>
      <c r="W6" s="16" t="s">
        <v>26</v>
      </c>
      <c r="X6" s="16" t="s">
        <v>27</v>
      </c>
      <c r="Y6" s="16" t="s">
        <v>99</v>
      </c>
      <c r="Z6" s="16" t="s">
        <v>225</v>
      </c>
      <c r="AA6" s="16" t="s">
        <v>100</v>
      </c>
      <c r="AB6" s="16" t="s">
        <v>101</v>
      </c>
      <c r="AC6" s="16" t="s">
        <v>102</v>
      </c>
      <c r="AD6" s="16" t="s">
        <v>103</v>
      </c>
      <c r="AE6" s="16" t="s">
        <v>226</v>
      </c>
      <c r="AF6" s="16" t="s">
        <v>104</v>
      </c>
      <c r="AG6" s="16" t="s">
        <v>105</v>
      </c>
      <c r="AH6" s="16" t="s">
        <v>106</v>
      </c>
      <c r="AI6" s="16" t="s">
        <v>107</v>
      </c>
      <c r="AJ6" s="16" t="s">
        <v>108</v>
      </c>
      <c r="AK6" s="16" t="s">
        <v>109</v>
      </c>
      <c r="AL6" s="16" t="s">
        <v>110</v>
      </c>
      <c r="AM6" s="16" t="s">
        <v>111</v>
      </c>
      <c r="AN6" s="16" t="s">
        <v>227</v>
      </c>
      <c r="AO6" s="16" t="s">
        <v>112</v>
      </c>
      <c r="AP6" s="16" t="s">
        <v>228</v>
      </c>
      <c r="AQ6" s="16" t="s">
        <v>113</v>
      </c>
      <c r="AR6" s="16" t="s">
        <v>229</v>
      </c>
    </row>
    <row r="7" spans="1:49" ht="13" x14ac:dyDescent="0.3">
      <c r="A7" s="5"/>
      <c r="K7" t="str">
        <f>CONCATENATE(E7,"-",F7,"-",G7,"-",H7,"-",I7,"-",J7)</f>
        <v>-----</v>
      </c>
      <c r="S7" s="6"/>
      <c r="T7" s="7">
        <f>VALUE(ROUNDUP(MONTH(S7)/12*4,0)*3&amp;"/"&amp;YEAR(S7))</f>
        <v>61</v>
      </c>
      <c r="W7" s="8"/>
      <c r="X7" s="17"/>
      <c r="Y7" s="18"/>
      <c r="Z7" s="18" t="e">
        <f>Y7/X7</f>
        <v>#DIV/0!</v>
      </c>
      <c r="AA7" s="18"/>
      <c r="AB7" s="18"/>
      <c r="AC7" s="18"/>
      <c r="AD7" s="18">
        <f>Y7-AA7-AB7+AC7</f>
        <v>0</v>
      </c>
      <c r="AE7" s="18" t="e">
        <f>AD7/X7</f>
        <v>#DIV/0!</v>
      </c>
      <c r="AF7" s="18"/>
      <c r="AG7" s="18"/>
      <c r="AL7" s="18"/>
      <c r="AM7" s="18"/>
      <c r="AN7" s="18" t="e">
        <f>AM7/X7</f>
        <v>#DIV/0!</v>
      </c>
      <c r="AO7" s="18"/>
      <c r="AP7" s="18" t="e">
        <f>AO7/X7</f>
        <v>#DIV/0!</v>
      </c>
      <c r="AQ7" s="18"/>
      <c r="AR7" s="18" t="e">
        <f>AQ7/X7</f>
        <v>#DIV/0!</v>
      </c>
    </row>
    <row r="8" spans="1:49" ht="13" x14ac:dyDescent="0.25">
      <c r="A8" s="2"/>
      <c r="B8" s="3"/>
      <c r="C8" s="3"/>
      <c r="D8" s="3"/>
      <c r="G8" s="4"/>
      <c r="H8" s="4"/>
      <c r="I8" s="4"/>
      <c r="J8" s="4"/>
      <c r="K8" s="4"/>
      <c r="L8" s="3"/>
      <c r="M8" s="3"/>
      <c r="N8" s="3"/>
      <c r="O8" s="3"/>
      <c r="P8" s="3"/>
      <c r="Q8" s="3"/>
      <c r="R8" s="3"/>
      <c r="S8" s="3"/>
      <c r="T8" s="3"/>
      <c r="U8" s="3"/>
      <c r="V8" s="3"/>
      <c r="W8" s="3"/>
      <c r="X8" s="3"/>
      <c r="Y8" s="3"/>
      <c r="Z8" s="3"/>
      <c r="AA8" s="3"/>
      <c r="AE8" s="3"/>
      <c r="AF8" s="3"/>
      <c r="AL8" s="3"/>
      <c r="AM8" s="3"/>
      <c r="AN8" s="3"/>
      <c r="AO8" s="3"/>
      <c r="AP8" s="3"/>
      <c r="AQ8" s="3"/>
      <c r="AR8" s="3"/>
    </row>
    <row r="9" spans="1:49" ht="13" x14ac:dyDescent="0.3">
      <c r="A9" s="5"/>
      <c r="E9" s="74"/>
      <c r="F9" s="74"/>
      <c r="T9" s="6"/>
      <c r="U9" s="7"/>
      <c r="X9" s="8"/>
      <c r="Y9" s="9"/>
      <c r="Z9" s="10"/>
      <c r="AA9" s="10"/>
      <c r="AB9" s="10"/>
      <c r="AC9" s="10"/>
      <c r="AD9" s="10"/>
      <c r="AE9" s="10">
        <f>Z9-AB9-AC9+AD9</f>
        <v>0</v>
      </c>
      <c r="AF9" s="10"/>
      <c r="AG9" s="74"/>
      <c r="AH9" s="74"/>
      <c r="AI9" s="74"/>
      <c r="AJ9" s="74"/>
      <c r="AL9" s="10"/>
      <c r="AM9" s="10"/>
      <c r="AN9" s="10"/>
      <c r="AO9" s="10"/>
      <c r="AP9" s="10"/>
      <c r="AQ9" s="10"/>
      <c r="AR9" s="10"/>
    </row>
    <row r="10" spans="1:49" ht="13" x14ac:dyDescent="0.3">
      <c r="A10" s="5"/>
      <c r="T10" s="6"/>
      <c r="U10" s="7"/>
    </row>
    <row r="11" spans="1:49" ht="13" x14ac:dyDescent="0.3">
      <c r="A11" s="98" t="s">
        <v>28</v>
      </c>
      <c r="B11" s="97" t="s">
        <v>230</v>
      </c>
      <c r="C11" s="75"/>
      <c r="D11" s="75"/>
      <c r="E11" s="75"/>
      <c r="F11" s="75"/>
      <c r="G11" s="75"/>
      <c r="H11" s="75"/>
      <c r="I11" s="75"/>
      <c r="J11" s="75"/>
      <c r="K11" s="74"/>
    </row>
    <row r="12" spans="1:49" ht="13" x14ac:dyDescent="0.3">
      <c r="A12" s="98" t="s">
        <v>30</v>
      </c>
      <c r="B12" s="97" t="s">
        <v>231</v>
      </c>
      <c r="C12" s="75"/>
      <c r="D12" s="75"/>
      <c r="E12" s="75"/>
      <c r="F12" s="75"/>
      <c r="G12" s="75"/>
      <c r="H12" s="75"/>
      <c r="I12" s="75"/>
      <c r="J12" s="75"/>
      <c r="K12" s="74"/>
    </row>
    <row r="13" spans="1:49" ht="13" x14ac:dyDescent="0.3">
      <c r="A13" s="98" t="s">
        <v>32</v>
      </c>
      <c r="B13" s="96" t="s">
        <v>232</v>
      </c>
      <c r="C13" s="75"/>
      <c r="D13" s="75"/>
      <c r="E13" s="75"/>
      <c r="F13" s="75"/>
      <c r="G13" s="75"/>
      <c r="H13" s="75"/>
      <c r="I13" s="75"/>
      <c r="J13" s="75"/>
      <c r="K13" s="74"/>
    </row>
    <row r="14" spans="1:49" ht="13" x14ac:dyDescent="0.3">
      <c r="A14" s="98" t="s">
        <v>34</v>
      </c>
      <c r="B14" s="96" t="s">
        <v>233</v>
      </c>
      <c r="C14" s="75"/>
      <c r="D14" s="75"/>
      <c r="E14" s="75"/>
      <c r="F14" s="75"/>
      <c r="G14" s="75"/>
      <c r="H14" s="75"/>
      <c r="I14" s="75"/>
      <c r="J14" s="75"/>
      <c r="K14" s="74"/>
    </row>
    <row r="15" spans="1:49" ht="13" x14ac:dyDescent="0.3">
      <c r="A15" s="98" t="s">
        <v>36</v>
      </c>
      <c r="B15" s="97" t="s">
        <v>234</v>
      </c>
      <c r="C15" s="75"/>
      <c r="D15" s="75"/>
      <c r="E15" s="75"/>
      <c r="F15" s="75"/>
      <c r="G15" s="75"/>
      <c r="H15" s="75"/>
      <c r="I15" s="75"/>
      <c r="J15" s="75"/>
      <c r="K15" s="74"/>
    </row>
    <row r="16" spans="1:49" ht="13" x14ac:dyDescent="0.3">
      <c r="A16" s="98" t="s">
        <v>38</v>
      </c>
      <c r="B16" s="97" t="s">
        <v>235</v>
      </c>
      <c r="C16" s="75"/>
      <c r="D16" s="75"/>
      <c r="E16" s="75"/>
      <c r="F16" s="75"/>
      <c r="G16" s="75"/>
      <c r="H16" s="75"/>
      <c r="I16" s="75"/>
      <c r="J16" s="75"/>
      <c r="K16" s="74"/>
    </row>
    <row r="17" spans="1:11" ht="13" x14ac:dyDescent="0.3">
      <c r="A17" s="98" t="s">
        <v>40</v>
      </c>
      <c r="B17" s="97" t="s">
        <v>236</v>
      </c>
      <c r="C17" s="75"/>
      <c r="D17" s="75"/>
      <c r="E17" s="75"/>
      <c r="F17" s="75"/>
      <c r="G17" s="75"/>
      <c r="H17" s="75"/>
      <c r="I17" s="75"/>
      <c r="J17" s="75"/>
      <c r="K17" s="74"/>
    </row>
    <row r="18" spans="1:11" ht="13" x14ac:dyDescent="0.3">
      <c r="A18" s="98" t="s">
        <v>42</v>
      </c>
      <c r="B18" s="97" t="s">
        <v>333</v>
      </c>
      <c r="C18" s="75"/>
      <c r="D18" s="75"/>
      <c r="E18" s="75"/>
      <c r="F18" s="75"/>
      <c r="G18" s="75"/>
      <c r="H18" s="75"/>
      <c r="I18" s="75"/>
      <c r="J18" s="75"/>
      <c r="K18" s="74"/>
    </row>
    <row r="19" spans="1:11" ht="13" x14ac:dyDescent="0.3">
      <c r="A19" s="98" t="s">
        <v>44</v>
      </c>
      <c r="B19" s="97" t="s">
        <v>237</v>
      </c>
      <c r="C19" s="75"/>
      <c r="D19" s="75"/>
      <c r="E19" s="75"/>
      <c r="F19" s="75"/>
      <c r="G19" s="75"/>
      <c r="H19" s="75"/>
      <c r="I19" s="75"/>
      <c r="J19" s="75"/>
    </row>
    <row r="20" spans="1:11" ht="13" x14ac:dyDescent="0.3">
      <c r="A20" s="98" t="s">
        <v>46</v>
      </c>
      <c r="B20" s="97" t="s">
        <v>238</v>
      </c>
      <c r="C20" s="75"/>
      <c r="D20" s="75"/>
      <c r="E20" s="75"/>
      <c r="F20" s="75"/>
      <c r="G20" s="75"/>
      <c r="H20" s="75"/>
      <c r="I20" s="75"/>
      <c r="J20" s="75"/>
    </row>
    <row r="21" spans="1:11" ht="13" x14ac:dyDescent="0.3">
      <c r="A21" s="98" t="s">
        <v>48</v>
      </c>
      <c r="B21" s="97" t="s">
        <v>239</v>
      </c>
      <c r="C21" s="75"/>
      <c r="D21" s="75"/>
      <c r="E21" s="75"/>
      <c r="F21" s="75"/>
      <c r="G21" s="75"/>
      <c r="H21" s="75"/>
      <c r="I21" s="75"/>
      <c r="J21" s="75"/>
    </row>
    <row r="22" spans="1:11" ht="13" x14ac:dyDescent="0.3">
      <c r="A22" s="98" t="s">
        <v>50</v>
      </c>
      <c r="B22" s="97" t="s">
        <v>139</v>
      </c>
      <c r="C22" s="75"/>
      <c r="D22" s="75"/>
      <c r="E22" s="75"/>
      <c r="F22" s="75"/>
      <c r="G22" s="75"/>
      <c r="H22" s="75"/>
      <c r="I22" s="75"/>
      <c r="J22" s="75"/>
    </row>
    <row r="23" spans="1:11" ht="13" x14ac:dyDescent="0.3">
      <c r="A23" s="98" t="s">
        <v>52</v>
      </c>
      <c r="B23" s="97" t="s">
        <v>334</v>
      </c>
      <c r="C23" s="75"/>
      <c r="D23" s="75"/>
      <c r="E23" s="75"/>
      <c r="F23" s="75"/>
      <c r="G23" s="75"/>
      <c r="H23" s="75"/>
      <c r="I23" s="75"/>
      <c r="J23" s="75"/>
    </row>
    <row r="24" spans="1:11" ht="13" x14ac:dyDescent="0.3">
      <c r="A24" s="98" t="s">
        <v>54</v>
      </c>
      <c r="B24" s="97" t="s">
        <v>335</v>
      </c>
      <c r="C24" s="75"/>
      <c r="D24" s="75"/>
      <c r="E24" s="75"/>
      <c r="F24" s="75"/>
      <c r="G24" s="75"/>
      <c r="H24" s="75"/>
      <c r="I24" s="75"/>
      <c r="J24" s="75"/>
    </row>
    <row r="25" spans="1:11" ht="13" x14ac:dyDescent="0.3">
      <c r="A25" s="98" t="s">
        <v>56</v>
      </c>
      <c r="B25" s="97" t="s">
        <v>195</v>
      </c>
      <c r="C25" s="75"/>
      <c r="D25" s="75"/>
      <c r="E25" s="75"/>
      <c r="F25" s="75"/>
      <c r="G25" s="75"/>
      <c r="H25" s="75"/>
      <c r="I25" s="75"/>
      <c r="J25" s="75"/>
    </row>
    <row r="26" spans="1:11" ht="13" x14ac:dyDescent="0.3">
      <c r="A26" s="98" t="s">
        <v>141</v>
      </c>
      <c r="B26" s="97" t="s">
        <v>240</v>
      </c>
      <c r="C26" s="75"/>
      <c r="D26" s="75"/>
      <c r="E26" s="75"/>
      <c r="F26" s="75"/>
      <c r="G26" s="75"/>
      <c r="H26" s="75"/>
      <c r="I26" s="75"/>
      <c r="J26" s="75"/>
    </row>
    <row r="27" spans="1:11" ht="13" x14ac:dyDescent="0.3">
      <c r="A27" s="98" t="s">
        <v>241</v>
      </c>
      <c r="B27" s="97" t="s">
        <v>242</v>
      </c>
      <c r="C27" s="75"/>
      <c r="D27" s="75"/>
      <c r="E27" s="75"/>
      <c r="F27" s="75"/>
      <c r="G27" s="75"/>
      <c r="H27" s="75"/>
      <c r="I27" s="75"/>
      <c r="J27" s="75"/>
    </row>
    <row r="28" spans="1:11" ht="13" x14ac:dyDescent="0.3">
      <c r="A28" s="98" t="s">
        <v>143</v>
      </c>
      <c r="B28" s="97" t="s">
        <v>243</v>
      </c>
      <c r="C28" s="75"/>
      <c r="D28" s="75"/>
      <c r="E28" s="75"/>
      <c r="F28" s="75"/>
      <c r="G28" s="75"/>
      <c r="H28" s="75"/>
      <c r="I28" s="75"/>
      <c r="J28" s="75"/>
    </row>
    <row r="29" spans="1:11" ht="13" x14ac:dyDescent="0.3">
      <c r="A29" s="98" t="s">
        <v>145</v>
      </c>
      <c r="B29" s="97" t="s">
        <v>244</v>
      </c>
      <c r="C29" s="75"/>
      <c r="D29" s="75"/>
      <c r="E29" s="75"/>
      <c r="F29" s="75"/>
      <c r="G29" s="75"/>
      <c r="H29" s="75"/>
      <c r="I29" s="75"/>
      <c r="J29" s="75"/>
    </row>
    <row r="30" spans="1:11" ht="13" x14ac:dyDescent="0.3">
      <c r="A30" s="98" t="s">
        <v>147</v>
      </c>
      <c r="B30" s="97" t="s">
        <v>245</v>
      </c>
      <c r="C30" s="75"/>
      <c r="D30" s="75"/>
      <c r="E30" s="75"/>
      <c r="F30" s="75"/>
      <c r="G30" s="75"/>
      <c r="H30" s="75"/>
      <c r="I30" s="75"/>
      <c r="J30" s="75"/>
    </row>
    <row r="31" spans="1:11" ht="13" x14ac:dyDescent="0.3">
      <c r="A31" s="98" t="s">
        <v>149</v>
      </c>
      <c r="B31" s="97" t="s">
        <v>166</v>
      </c>
      <c r="C31" s="75"/>
      <c r="D31" s="75"/>
      <c r="E31" s="75"/>
      <c r="F31" s="75"/>
      <c r="G31" s="75"/>
      <c r="H31" s="75"/>
      <c r="I31" s="75"/>
      <c r="J31" s="75"/>
    </row>
    <row r="32" spans="1:11" ht="13" x14ac:dyDescent="0.3">
      <c r="A32" s="98" t="s">
        <v>246</v>
      </c>
      <c r="B32" s="97" t="s">
        <v>247</v>
      </c>
      <c r="C32" s="75"/>
      <c r="D32" s="75"/>
      <c r="E32" s="75"/>
      <c r="F32" s="75"/>
      <c r="G32" s="75"/>
      <c r="H32" s="75"/>
      <c r="I32" s="75"/>
      <c r="J32" s="75"/>
    </row>
    <row r="33" spans="1:10" ht="13" x14ac:dyDescent="0.3">
      <c r="A33" s="98" t="s">
        <v>151</v>
      </c>
      <c r="B33" s="97" t="s">
        <v>248</v>
      </c>
      <c r="C33" s="75"/>
      <c r="D33" s="75"/>
      <c r="E33" s="75"/>
      <c r="F33" s="75"/>
      <c r="G33" s="75"/>
      <c r="H33" s="75"/>
      <c r="I33" s="75"/>
      <c r="J33" s="75"/>
    </row>
    <row r="34" spans="1:10" ht="13" x14ac:dyDescent="0.3">
      <c r="A34" s="98" t="s">
        <v>153</v>
      </c>
      <c r="B34" s="97" t="s">
        <v>249</v>
      </c>
      <c r="C34" s="75"/>
      <c r="D34" s="75"/>
      <c r="E34" s="75"/>
      <c r="F34" s="75"/>
      <c r="G34" s="75"/>
      <c r="H34" s="75"/>
      <c r="I34" s="75"/>
      <c r="J34" s="75"/>
    </row>
    <row r="35" spans="1:10" ht="13" x14ac:dyDescent="0.3">
      <c r="A35" s="98" t="s">
        <v>155</v>
      </c>
      <c r="B35" s="97" t="s">
        <v>250</v>
      </c>
      <c r="C35" s="75"/>
      <c r="D35" s="75"/>
      <c r="E35" s="75"/>
      <c r="F35" s="75"/>
      <c r="G35" s="75"/>
      <c r="H35" s="75"/>
      <c r="I35" s="75"/>
      <c r="J35" s="75"/>
    </row>
    <row r="36" spans="1:10" ht="13" x14ac:dyDescent="0.3">
      <c r="A36" s="98" t="s">
        <v>157</v>
      </c>
      <c r="B36" s="96" t="s">
        <v>251</v>
      </c>
      <c r="C36" s="75"/>
      <c r="D36" s="75"/>
      <c r="E36" s="75"/>
      <c r="F36" s="75"/>
      <c r="G36" s="75"/>
      <c r="H36" s="75"/>
      <c r="I36" s="75"/>
      <c r="J36" s="75"/>
    </row>
    <row r="37" spans="1:10" ht="13" x14ac:dyDescent="0.3">
      <c r="A37" s="98" t="s">
        <v>159</v>
      </c>
      <c r="B37" s="97" t="s">
        <v>29</v>
      </c>
      <c r="C37" s="75"/>
      <c r="D37" s="75"/>
      <c r="E37" s="75"/>
      <c r="F37" s="75"/>
      <c r="G37" s="75"/>
      <c r="H37" s="75"/>
      <c r="I37" s="75"/>
      <c r="J37" s="75"/>
    </row>
    <row r="38" spans="1:10" ht="13" x14ac:dyDescent="0.3">
      <c r="A38" s="98" t="s">
        <v>161</v>
      </c>
      <c r="B38" s="96" t="s">
        <v>252</v>
      </c>
      <c r="C38" s="75"/>
      <c r="D38" s="75"/>
      <c r="E38" s="75"/>
      <c r="F38" s="75"/>
      <c r="G38" s="75"/>
      <c r="H38" s="75"/>
      <c r="I38" s="75"/>
      <c r="J38" s="75"/>
    </row>
    <row r="39" spans="1:10" ht="13" x14ac:dyDescent="0.3">
      <c r="A39" s="98" t="s">
        <v>163</v>
      </c>
      <c r="B39" s="97" t="s">
        <v>253</v>
      </c>
    </row>
    <row r="40" spans="1:10" ht="13" x14ac:dyDescent="0.3">
      <c r="A40" s="98" t="s">
        <v>165</v>
      </c>
      <c r="B40" s="97" t="s">
        <v>254</v>
      </c>
      <c r="C40" s="75"/>
      <c r="D40" s="75"/>
      <c r="E40" s="75"/>
      <c r="F40" s="75"/>
      <c r="G40" s="75"/>
      <c r="H40" s="75"/>
      <c r="I40" s="75"/>
      <c r="J40" s="75"/>
    </row>
    <row r="41" spans="1:10" ht="13" x14ac:dyDescent="0.3">
      <c r="A41" s="98" t="s">
        <v>255</v>
      </c>
      <c r="B41" s="97" t="s">
        <v>256</v>
      </c>
      <c r="C41" s="75"/>
      <c r="D41" s="75"/>
      <c r="E41" s="75"/>
      <c r="F41" s="75"/>
      <c r="G41" s="75"/>
      <c r="H41" s="75"/>
      <c r="I41" s="75"/>
      <c r="J41" s="75"/>
    </row>
    <row r="42" spans="1:10" ht="13" x14ac:dyDescent="0.3">
      <c r="A42" s="98" t="s">
        <v>167</v>
      </c>
      <c r="B42" s="97" t="s">
        <v>257</v>
      </c>
      <c r="C42" s="75"/>
      <c r="D42" s="75"/>
      <c r="E42" s="75"/>
      <c r="F42" s="75"/>
      <c r="G42" s="75"/>
      <c r="H42" s="75"/>
      <c r="I42" s="75"/>
      <c r="J42" s="75"/>
    </row>
    <row r="43" spans="1:10" ht="13" x14ac:dyDescent="0.3">
      <c r="A43" s="98" t="s">
        <v>258</v>
      </c>
      <c r="B43" s="97" t="s">
        <v>259</v>
      </c>
      <c r="C43" s="75"/>
      <c r="D43" s="75"/>
      <c r="E43" s="75"/>
      <c r="F43" s="75"/>
      <c r="G43" s="75"/>
      <c r="H43" s="75"/>
      <c r="I43" s="75"/>
      <c r="J43" s="75"/>
    </row>
    <row r="44" spans="1:10" ht="13" x14ac:dyDescent="0.3">
      <c r="A44" s="98" t="s">
        <v>169</v>
      </c>
      <c r="B44" s="97" t="s">
        <v>260</v>
      </c>
      <c r="C44" s="75"/>
      <c r="D44" s="75"/>
      <c r="E44" s="75"/>
      <c r="F44" s="75"/>
      <c r="G44" s="75"/>
      <c r="H44" s="75"/>
      <c r="I44" s="75"/>
      <c r="J44" s="75"/>
    </row>
    <row r="45" spans="1:10" ht="13" x14ac:dyDescent="0.3">
      <c r="A45" s="98" t="s">
        <v>261</v>
      </c>
      <c r="B45" s="97" t="s">
        <v>262</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2.5" x14ac:dyDescent="0.25"/>
  <cols>
    <col min="1" max="3" width="23.54296875" customWidth="1"/>
    <col min="4" max="4" width="28" customWidth="1"/>
    <col min="5" max="7" width="23.54296875" customWidth="1"/>
  </cols>
  <sheetData>
    <row r="1" spans="1:7" ht="18" x14ac:dyDescent="0.4">
      <c r="A1" s="11" t="s">
        <v>0</v>
      </c>
      <c r="B1" s="11"/>
      <c r="C1" s="11"/>
      <c r="D1" s="11"/>
    </row>
    <row r="2" spans="1:7" ht="17.5" x14ac:dyDescent="0.35">
      <c r="A2" s="12"/>
      <c r="B2" s="12"/>
      <c r="C2" s="12"/>
      <c r="D2" s="12"/>
    </row>
    <row r="3" spans="1:7" ht="18" x14ac:dyDescent="0.4">
      <c r="A3" s="13" t="s">
        <v>263</v>
      </c>
      <c r="B3" s="13"/>
      <c r="C3" s="13"/>
      <c r="D3" s="13"/>
    </row>
    <row r="6" spans="1:7" ht="28.5" customHeight="1" x14ac:dyDescent="0.3">
      <c r="A6" s="20" t="s">
        <v>264</v>
      </c>
      <c r="B6" s="20" t="s">
        <v>265</v>
      </c>
      <c r="C6" s="20" t="s">
        <v>336</v>
      </c>
      <c r="D6" s="20" t="s">
        <v>266</v>
      </c>
      <c r="E6" s="20" t="s">
        <v>267</v>
      </c>
      <c r="F6" s="20" t="s">
        <v>268</v>
      </c>
      <c r="G6" s="21"/>
    </row>
    <row r="7" spans="1:7" ht="13" x14ac:dyDescent="0.3">
      <c r="A7" s="16" t="s">
        <v>13</v>
      </c>
      <c r="B7" s="16" t="s">
        <v>14</v>
      </c>
      <c r="C7" s="16" t="s">
        <v>15</v>
      </c>
      <c r="D7" s="16" t="s">
        <v>16</v>
      </c>
      <c r="E7" s="16" t="s">
        <v>17</v>
      </c>
      <c r="F7" s="16" t="s">
        <v>18</v>
      </c>
    </row>
    <row r="10" spans="1:7" ht="13" x14ac:dyDescent="0.3">
      <c r="A10" s="98" t="s">
        <v>28</v>
      </c>
      <c r="B10" s="97" t="s">
        <v>269</v>
      </c>
      <c r="C10" s="75"/>
      <c r="D10" s="75"/>
    </row>
    <row r="11" spans="1:7" ht="13" x14ac:dyDescent="0.3">
      <c r="A11" s="98" t="s">
        <v>30</v>
      </c>
      <c r="B11" s="97" t="s">
        <v>270</v>
      </c>
      <c r="C11" s="75"/>
      <c r="D11" s="75"/>
    </row>
    <row r="12" spans="1:7" ht="13" x14ac:dyDescent="0.3">
      <c r="A12" s="98" t="s">
        <v>32</v>
      </c>
      <c r="B12" s="96" t="s">
        <v>271</v>
      </c>
      <c r="C12" s="75"/>
      <c r="D12" s="75"/>
    </row>
    <row r="13" spans="1:7" ht="13" x14ac:dyDescent="0.3">
      <c r="A13" s="98" t="s">
        <v>34</v>
      </c>
      <c r="B13" s="96" t="s">
        <v>272</v>
      </c>
      <c r="C13" s="75"/>
      <c r="D13" s="75"/>
    </row>
    <row r="14" spans="1:7" ht="13" x14ac:dyDescent="0.3">
      <c r="A14" s="98" t="s">
        <v>36</v>
      </c>
      <c r="B14" s="97" t="s">
        <v>273</v>
      </c>
    </row>
    <row r="15" spans="1:7" ht="13" x14ac:dyDescent="0.3">
      <c r="A15" s="98" t="s">
        <v>38</v>
      </c>
      <c r="B15" s="97" t="s">
        <v>274</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ColWidth="9" defaultRowHeight="12.5" x14ac:dyDescent="0.25"/>
  <cols>
    <col min="1" max="3" width="24.81640625" style="23" customWidth="1"/>
    <col min="4" max="4" width="12.54296875" style="23" customWidth="1"/>
    <col min="5" max="16384" width="9" style="23"/>
  </cols>
  <sheetData>
    <row r="1" spans="1:3" ht="18" x14ac:dyDescent="0.4">
      <c r="A1" s="22" t="s">
        <v>0</v>
      </c>
    </row>
    <row r="2" spans="1:3" ht="17.5" x14ac:dyDescent="0.35">
      <c r="A2" s="24"/>
    </row>
    <row r="3" spans="1:3" ht="18" x14ac:dyDescent="0.4">
      <c r="A3" s="13" t="s">
        <v>275</v>
      </c>
    </row>
    <row r="6" spans="1:3" ht="26" x14ac:dyDescent="0.3">
      <c r="A6" s="25"/>
      <c r="B6" s="25" t="s">
        <v>276</v>
      </c>
      <c r="C6" s="25" t="s">
        <v>277</v>
      </c>
    </row>
    <row r="7" spans="1:3" ht="38" x14ac:dyDescent="0.3">
      <c r="A7" s="26" t="s">
        <v>278</v>
      </c>
      <c r="B7" s="27"/>
      <c r="C7" s="85" t="s">
        <v>279</v>
      </c>
    </row>
    <row r="8" spans="1:3" ht="63" x14ac:dyDescent="0.3">
      <c r="A8" s="26" t="s">
        <v>280</v>
      </c>
      <c r="B8" s="27">
        <f>SUMIF('C-3 SG&amp;A listing'!C:C,"No",'C-3 SG&amp;A listing'!F:F)</f>
        <v>0</v>
      </c>
      <c r="C8" s="85" t="s">
        <v>281</v>
      </c>
    </row>
    <row r="9" spans="1:3" ht="25.5" x14ac:dyDescent="0.3">
      <c r="A9" s="26" t="s">
        <v>282</v>
      </c>
      <c r="B9" s="28" t="e">
        <f>B8/B7</f>
        <v>#DIV/0!</v>
      </c>
      <c r="C9" s="85" t="s">
        <v>283</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
  <sheetViews>
    <sheetView workbookViewId="0"/>
  </sheetViews>
  <sheetFormatPr defaultRowHeight="12.5" x14ac:dyDescent="0.25"/>
  <cols>
    <col min="1" max="1" width="13.7265625" customWidth="1"/>
    <col min="2" max="2" width="49.453125" bestFit="1" customWidth="1"/>
    <col min="3" max="3" width="6.81640625" bestFit="1" customWidth="1"/>
    <col min="4" max="4" width="16.1796875" bestFit="1" customWidth="1"/>
  </cols>
  <sheetData>
    <row r="1" spans="1:14" ht="18" x14ac:dyDescent="0.4">
      <c r="A1" s="11" t="s">
        <v>0</v>
      </c>
    </row>
    <row r="2" spans="1:14" ht="17.5" x14ac:dyDescent="0.35">
      <c r="A2" s="1"/>
    </row>
    <row r="3" spans="1:14" ht="18" x14ac:dyDescent="0.4">
      <c r="A3" s="13" t="s">
        <v>284</v>
      </c>
    </row>
    <row r="4" spans="1:14" ht="17.5" x14ac:dyDescent="0.35">
      <c r="A4" s="1"/>
    </row>
    <row r="5" spans="1:14" ht="13" x14ac:dyDescent="0.25">
      <c r="A5" s="111" t="s">
        <v>285</v>
      </c>
      <c r="B5" s="113" t="s">
        <v>286</v>
      </c>
      <c r="C5" s="114" t="s">
        <v>287</v>
      </c>
      <c r="D5" s="115"/>
    </row>
    <row r="6" spans="1:14" ht="23.5" x14ac:dyDescent="0.25">
      <c r="A6" s="112"/>
      <c r="B6" s="112"/>
      <c r="C6" s="72" t="s">
        <v>288</v>
      </c>
      <c r="D6" s="73" t="s">
        <v>289</v>
      </c>
      <c r="F6" s="3"/>
      <c r="G6" s="3"/>
      <c r="H6" s="3"/>
      <c r="I6" s="3"/>
      <c r="J6" s="3"/>
    </row>
    <row r="7" spans="1:14" ht="13" x14ac:dyDescent="0.25">
      <c r="A7" s="69" t="s">
        <v>13</v>
      </c>
      <c r="B7" s="70" t="s">
        <v>200</v>
      </c>
      <c r="C7" s="70"/>
      <c r="D7" s="71"/>
    </row>
    <row r="8" spans="1:14" ht="13" x14ac:dyDescent="0.25">
      <c r="A8" s="69" t="s">
        <v>14</v>
      </c>
      <c r="B8" s="70" t="s">
        <v>201</v>
      </c>
      <c r="C8" s="70"/>
      <c r="D8" s="71"/>
    </row>
    <row r="9" spans="1:14" ht="13" x14ac:dyDescent="0.25">
      <c r="A9" s="69" t="s">
        <v>15</v>
      </c>
      <c r="B9" s="88" t="s">
        <v>202</v>
      </c>
      <c r="C9" s="70"/>
      <c r="D9" s="71"/>
    </row>
    <row r="10" spans="1:14" ht="13" x14ac:dyDescent="0.25">
      <c r="A10" s="69" t="s">
        <v>16</v>
      </c>
      <c r="B10" s="88" t="s">
        <v>203</v>
      </c>
      <c r="C10" s="70"/>
      <c r="D10" s="71"/>
    </row>
    <row r="11" spans="1:14" ht="12" customHeight="1" x14ac:dyDescent="0.25">
      <c r="A11" s="69" t="s">
        <v>17</v>
      </c>
      <c r="B11" s="88" t="s">
        <v>338</v>
      </c>
      <c r="C11" s="70"/>
      <c r="D11" s="71"/>
      <c r="G11" s="3"/>
    </row>
    <row r="12" spans="1:14" ht="13" x14ac:dyDescent="0.25">
      <c r="A12" s="69" t="s">
        <v>17</v>
      </c>
      <c r="B12" s="88" t="s">
        <v>339</v>
      </c>
      <c r="C12" s="70"/>
      <c r="D12" s="71"/>
    </row>
    <row r="13" spans="1:14" ht="11.5" customHeight="1" x14ac:dyDescent="0.25">
      <c r="A13" s="69" t="s">
        <v>17</v>
      </c>
      <c r="B13" s="88" t="s">
        <v>340</v>
      </c>
      <c r="C13" s="70"/>
      <c r="D13" s="71"/>
      <c r="I13" s="3"/>
      <c r="J13" s="3"/>
      <c r="K13" s="3"/>
      <c r="L13" s="3"/>
      <c r="M13" s="3"/>
      <c r="N13" s="3"/>
    </row>
    <row r="14" spans="1:14" ht="13" x14ac:dyDescent="0.25">
      <c r="A14" s="69" t="s">
        <v>17</v>
      </c>
      <c r="B14" s="88" t="s">
        <v>341</v>
      </c>
      <c r="C14" s="70"/>
      <c r="D14" s="71"/>
    </row>
    <row r="15" spans="1:14" ht="13" x14ac:dyDescent="0.25">
      <c r="A15" s="69" t="s">
        <v>17</v>
      </c>
      <c r="B15" s="88" t="s">
        <v>342</v>
      </c>
      <c r="C15" s="70"/>
      <c r="D15" s="71"/>
    </row>
    <row r="16" spans="1:14" ht="13" x14ac:dyDescent="0.25">
      <c r="A16" s="69" t="s">
        <v>17</v>
      </c>
      <c r="B16" s="88" t="s">
        <v>343</v>
      </c>
      <c r="C16" s="70"/>
      <c r="D16" s="71"/>
    </row>
    <row r="17" spans="1:4" ht="13" x14ac:dyDescent="0.25">
      <c r="A17" s="69" t="s">
        <v>18</v>
      </c>
      <c r="B17" s="70" t="s">
        <v>82</v>
      </c>
      <c r="C17" s="70"/>
      <c r="D17" s="71"/>
    </row>
    <row r="18" spans="1:4" ht="13" x14ac:dyDescent="0.25">
      <c r="A18" s="69" t="s">
        <v>19</v>
      </c>
      <c r="B18" s="70" t="s">
        <v>206</v>
      </c>
      <c r="C18" s="70"/>
      <c r="D18" s="71"/>
    </row>
    <row r="19" spans="1:4" ht="13" x14ac:dyDescent="0.25">
      <c r="A19" s="69" t="s">
        <v>20</v>
      </c>
      <c r="B19" s="70" t="s">
        <v>328</v>
      </c>
      <c r="C19" s="70"/>
      <c r="D19" s="71"/>
    </row>
    <row r="20" spans="1:4" ht="13" x14ac:dyDescent="0.25">
      <c r="A20" s="69" t="s">
        <v>20</v>
      </c>
      <c r="B20" s="70" t="s">
        <v>329</v>
      </c>
      <c r="C20" s="70"/>
      <c r="D20" s="71"/>
    </row>
    <row r="21" spans="1:4" ht="13" x14ac:dyDescent="0.25">
      <c r="A21" s="69" t="s">
        <v>20</v>
      </c>
      <c r="B21" s="70" t="s">
        <v>330</v>
      </c>
      <c r="C21" s="70"/>
      <c r="D21" s="71"/>
    </row>
    <row r="22" spans="1:4" ht="13" x14ac:dyDescent="0.25">
      <c r="A22" s="69" t="s">
        <v>20</v>
      </c>
      <c r="B22" s="70" t="s">
        <v>331</v>
      </c>
      <c r="C22" s="70"/>
      <c r="D22" s="71"/>
    </row>
    <row r="23" spans="1:4" ht="13" x14ac:dyDescent="0.25">
      <c r="A23" s="69" t="s">
        <v>20</v>
      </c>
      <c r="B23" s="70" t="s">
        <v>332</v>
      </c>
      <c r="C23" s="70"/>
      <c r="D23" s="71"/>
    </row>
    <row r="24" spans="1:4" ht="13" x14ac:dyDescent="0.25">
      <c r="A24" s="69" t="s">
        <v>21</v>
      </c>
      <c r="B24" s="70" t="s">
        <v>77</v>
      </c>
      <c r="C24" s="70"/>
      <c r="D24" s="71"/>
    </row>
    <row r="25" spans="1:4" ht="13" x14ac:dyDescent="0.25">
      <c r="A25" s="69" t="s">
        <v>22</v>
      </c>
      <c r="B25" s="70" t="s">
        <v>78</v>
      </c>
      <c r="C25" s="70"/>
      <c r="D25" s="71"/>
    </row>
    <row r="26" spans="1:4" ht="13" x14ac:dyDescent="0.25">
      <c r="A26" s="69" t="s">
        <v>23</v>
      </c>
      <c r="B26" s="70" t="s">
        <v>207</v>
      </c>
      <c r="C26" s="70"/>
      <c r="D26" s="71"/>
    </row>
    <row r="27" spans="1:4" ht="13" x14ac:dyDescent="0.25">
      <c r="A27" s="69" t="s">
        <v>24</v>
      </c>
      <c r="B27" s="70" t="s">
        <v>75</v>
      </c>
      <c r="C27" s="70"/>
      <c r="D27" s="71"/>
    </row>
    <row r="28" spans="1:4" ht="13" x14ac:dyDescent="0.25">
      <c r="A28" s="69" t="s">
        <v>25</v>
      </c>
      <c r="B28" s="70" t="s">
        <v>208</v>
      </c>
      <c r="C28" s="70"/>
      <c r="D28" s="71"/>
    </row>
    <row r="29" spans="1:4" ht="13" x14ac:dyDescent="0.25">
      <c r="A29" s="69" t="s">
        <v>26</v>
      </c>
      <c r="B29" s="70" t="s">
        <v>209</v>
      </c>
      <c r="C29" s="70"/>
      <c r="D29" s="71"/>
    </row>
    <row r="30" spans="1:4" ht="13" x14ac:dyDescent="0.25">
      <c r="A30" s="69" t="s">
        <v>27</v>
      </c>
      <c r="B30" s="70" t="s">
        <v>290</v>
      </c>
      <c r="C30" s="70"/>
      <c r="D30" s="71"/>
    </row>
    <row r="31" spans="1:4" ht="13" x14ac:dyDescent="0.25">
      <c r="A31" s="69" t="s">
        <v>99</v>
      </c>
      <c r="B31" s="70" t="s">
        <v>210</v>
      </c>
      <c r="C31" s="70"/>
      <c r="D31" s="71"/>
    </row>
    <row r="32" spans="1:4" ht="13" x14ac:dyDescent="0.25">
      <c r="A32" s="69" t="s">
        <v>100</v>
      </c>
      <c r="B32" s="70" t="s">
        <v>86</v>
      </c>
      <c r="C32" s="70"/>
      <c r="D32" s="71"/>
    </row>
    <row r="33" spans="1:4" ht="13" x14ac:dyDescent="0.25">
      <c r="A33" s="69" t="s">
        <v>101</v>
      </c>
      <c r="B33" s="70" t="s">
        <v>87</v>
      </c>
      <c r="C33" s="70"/>
      <c r="D33" s="71"/>
    </row>
    <row r="34" spans="1:4" ht="13" x14ac:dyDescent="0.25">
      <c r="A34" s="69" t="s">
        <v>102</v>
      </c>
      <c r="B34" s="70" t="s">
        <v>88</v>
      </c>
      <c r="C34" s="70"/>
      <c r="D34" s="71"/>
    </row>
    <row r="35" spans="1:4" ht="13" x14ac:dyDescent="0.25">
      <c r="A35" s="69" t="s">
        <v>103</v>
      </c>
      <c r="B35" s="70" t="s">
        <v>212</v>
      </c>
      <c r="C35" s="70"/>
      <c r="D35" s="71"/>
    </row>
    <row r="36" spans="1:4" ht="13" x14ac:dyDescent="0.25">
      <c r="A36" s="69" t="s">
        <v>104</v>
      </c>
      <c r="B36" s="70" t="s">
        <v>214</v>
      </c>
      <c r="C36" s="70"/>
      <c r="D36" s="71"/>
    </row>
    <row r="37" spans="1:4" ht="13" x14ac:dyDescent="0.25">
      <c r="A37" s="69" t="s">
        <v>105</v>
      </c>
      <c r="B37" s="70" t="s">
        <v>215</v>
      </c>
      <c r="C37" s="70"/>
      <c r="D37" s="71"/>
    </row>
    <row r="38" spans="1:4" ht="13" x14ac:dyDescent="0.25">
      <c r="A38" s="69" t="s">
        <v>106</v>
      </c>
      <c r="B38" s="70" t="s">
        <v>291</v>
      </c>
      <c r="C38" s="70"/>
      <c r="D38" s="71"/>
    </row>
    <row r="39" spans="1:4" ht="13" x14ac:dyDescent="0.25">
      <c r="A39" s="69" t="s">
        <v>107</v>
      </c>
      <c r="B39" s="70" t="s">
        <v>217</v>
      </c>
      <c r="C39" s="70"/>
      <c r="D39" s="71"/>
    </row>
    <row r="40" spans="1:4" ht="13" x14ac:dyDescent="0.25">
      <c r="A40" s="69" t="s">
        <v>108</v>
      </c>
      <c r="B40" s="70" t="s">
        <v>4</v>
      </c>
      <c r="C40" s="70"/>
      <c r="D40" s="71"/>
    </row>
    <row r="41" spans="1:4" ht="13" x14ac:dyDescent="0.25">
      <c r="A41" s="69" t="s">
        <v>109</v>
      </c>
      <c r="B41" s="70" t="s">
        <v>292</v>
      </c>
      <c r="C41" s="70"/>
      <c r="D41" s="71"/>
    </row>
    <row r="42" spans="1:4" x14ac:dyDescent="0.25">
      <c r="B42" s="74"/>
      <c r="C42" s="74"/>
      <c r="D42" s="74"/>
    </row>
    <row r="43" spans="1:4" ht="13" x14ac:dyDescent="0.3">
      <c r="A43" s="99" t="s">
        <v>293</v>
      </c>
      <c r="B43" s="96"/>
      <c r="C43" s="74"/>
      <c r="D43" s="74"/>
    </row>
    <row r="44" spans="1:4" ht="13" x14ac:dyDescent="0.3">
      <c r="A44" s="100" t="s">
        <v>294</v>
      </c>
      <c r="B44" s="96"/>
      <c r="C44" s="74"/>
      <c r="D44" s="74"/>
    </row>
    <row r="45" spans="1:4" ht="13" x14ac:dyDescent="0.3">
      <c r="A45" s="100" t="s">
        <v>337</v>
      </c>
      <c r="B45" s="96"/>
      <c r="C45" s="74"/>
      <c r="D45" s="74"/>
    </row>
    <row r="46" spans="1:4" ht="13" x14ac:dyDescent="0.3">
      <c r="A46" s="100" t="s">
        <v>295</v>
      </c>
      <c r="B46" s="96"/>
    </row>
    <row r="47" spans="1:4" ht="13" x14ac:dyDescent="0.3">
      <c r="A47" s="101" t="s">
        <v>296</v>
      </c>
      <c r="B47" s="96"/>
    </row>
    <row r="48" spans="1:4" ht="13" x14ac:dyDescent="0.3">
      <c r="A48" s="101" t="s">
        <v>297</v>
      </c>
      <c r="B48" s="96"/>
    </row>
    <row r="49" spans="1:2" ht="13" x14ac:dyDescent="0.3">
      <c r="A49" s="101" t="s">
        <v>298</v>
      </c>
      <c r="B49" s="96"/>
    </row>
  </sheetData>
  <mergeCells count="3">
    <mergeCell ref="A5:A6"/>
    <mergeCell ref="B5:B6"/>
    <mergeCell ref="C5:D5"/>
  </mergeCells>
  <phoneticPr fontId="19"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heetViews>
  <sheetFormatPr defaultRowHeight="12.5" x14ac:dyDescent="0.25"/>
  <cols>
    <col min="1" max="1" width="46" customWidth="1"/>
    <col min="2" max="4" width="11.54296875" customWidth="1"/>
    <col min="5" max="5" width="16.1796875" bestFit="1" customWidth="1"/>
  </cols>
  <sheetData>
    <row r="1" spans="1:6" ht="18" x14ac:dyDescent="0.4">
      <c r="A1" s="11" t="s">
        <v>0</v>
      </c>
      <c r="B1" s="36"/>
      <c r="C1" s="36"/>
      <c r="D1" s="36"/>
      <c r="E1" s="36"/>
      <c r="F1" s="36"/>
    </row>
    <row r="2" spans="1:6" ht="17.5" x14ac:dyDescent="0.35">
      <c r="A2" s="37"/>
      <c r="B2" s="36"/>
      <c r="C2" s="36"/>
      <c r="D2" s="36"/>
      <c r="E2" s="36"/>
      <c r="F2" s="36"/>
    </row>
    <row r="3" spans="1:6" ht="18.5" thickBot="1" x14ac:dyDescent="0.45">
      <c r="A3" s="13" t="s">
        <v>299</v>
      </c>
      <c r="B3" s="36"/>
      <c r="C3" s="36"/>
      <c r="D3" s="36"/>
      <c r="E3" s="36"/>
      <c r="F3" s="36"/>
    </row>
    <row r="4" spans="1:6" ht="13.5" thickBot="1" x14ac:dyDescent="0.35">
      <c r="A4" s="38" t="s">
        <v>300</v>
      </c>
      <c r="B4" s="39" t="s">
        <v>301</v>
      </c>
      <c r="C4" s="39" t="s">
        <v>302</v>
      </c>
      <c r="D4" s="39" t="s">
        <v>303</v>
      </c>
      <c r="E4" s="40" t="s">
        <v>264</v>
      </c>
      <c r="F4" s="36"/>
    </row>
    <row r="5" spans="1:6" x14ac:dyDescent="0.25">
      <c r="A5" s="41" t="s">
        <v>304</v>
      </c>
      <c r="B5" s="42"/>
      <c r="C5" s="43"/>
      <c r="D5" s="44"/>
      <c r="E5" s="45"/>
      <c r="F5" s="36"/>
    </row>
    <row r="6" spans="1:6" x14ac:dyDescent="0.25">
      <c r="A6" s="46" t="s">
        <v>305</v>
      </c>
      <c r="B6" s="47">
        <f>B5-B7</f>
        <v>0</v>
      </c>
      <c r="C6" s="48"/>
      <c r="D6" s="44"/>
      <c r="E6" s="45"/>
      <c r="F6" s="36"/>
    </row>
    <row r="7" spans="1:6" ht="13" thickBot="1" x14ac:dyDescent="0.3">
      <c r="A7" s="49" t="s">
        <v>306</v>
      </c>
      <c r="B7" s="50">
        <f>B8+B9</f>
        <v>0</v>
      </c>
      <c r="C7" s="48"/>
      <c r="D7" s="44"/>
      <c r="E7" s="45"/>
      <c r="F7" s="36"/>
    </row>
    <row r="8" spans="1:6" ht="13" thickBot="1" x14ac:dyDescent="0.3">
      <c r="A8" s="51" t="s">
        <v>307</v>
      </c>
      <c r="B8" s="52"/>
      <c r="C8" s="53"/>
      <c r="D8" s="44"/>
      <c r="E8" s="45"/>
      <c r="F8" s="36"/>
    </row>
    <row r="9" spans="1:6" x14ac:dyDescent="0.25">
      <c r="A9" s="54" t="s">
        <v>308</v>
      </c>
      <c r="B9" s="55"/>
      <c r="C9" s="56"/>
      <c r="D9" s="44"/>
      <c r="E9" s="45"/>
      <c r="F9" s="36"/>
    </row>
    <row r="10" spans="1:6" ht="13" thickBot="1" x14ac:dyDescent="0.3">
      <c r="A10" s="49" t="s">
        <v>305</v>
      </c>
      <c r="B10" s="57">
        <f>B9-B11</f>
        <v>0</v>
      </c>
      <c r="C10" s="58">
        <f>C11</f>
        <v>0</v>
      </c>
      <c r="D10" s="44"/>
      <c r="E10" s="45"/>
      <c r="F10" s="36"/>
    </row>
    <row r="11" spans="1:6" x14ac:dyDescent="0.25">
      <c r="A11" s="54" t="s">
        <v>309</v>
      </c>
      <c r="B11" s="59">
        <f>SUM(B12:B16)</f>
        <v>0</v>
      </c>
      <c r="C11" s="60">
        <f>C12+C13+C14+C15+C16</f>
        <v>0</v>
      </c>
      <c r="D11" s="44"/>
      <c r="E11" s="45"/>
      <c r="F11" s="36"/>
    </row>
    <row r="12" spans="1:6" x14ac:dyDescent="0.25">
      <c r="A12" s="46" t="s">
        <v>310</v>
      </c>
      <c r="B12" s="89">
        <f>B17</f>
        <v>0</v>
      </c>
      <c r="C12" s="90">
        <f>C17</f>
        <v>0</v>
      </c>
      <c r="D12" s="44"/>
      <c r="E12" s="45"/>
      <c r="F12" s="36"/>
    </row>
    <row r="13" spans="1:6" x14ac:dyDescent="0.25">
      <c r="A13" s="46" t="s">
        <v>311</v>
      </c>
      <c r="B13" s="91"/>
      <c r="C13" s="92"/>
      <c r="D13" s="44"/>
      <c r="E13" s="45"/>
      <c r="F13" s="36"/>
    </row>
    <row r="14" spans="1:6" x14ac:dyDescent="0.25">
      <c r="A14" s="46" t="s">
        <v>312</v>
      </c>
      <c r="B14" s="91"/>
      <c r="C14" s="92"/>
      <c r="D14" s="44"/>
      <c r="E14" s="45"/>
      <c r="F14" s="36"/>
    </row>
    <row r="15" spans="1:6" x14ac:dyDescent="0.25">
      <c r="A15" s="46" t="s">
        <v>313</v>
      </c>
      <c r="B15" s="91"/>
      <c r="C15" s="92"/>
      <c r="D15" s="44"/>
      <c r="E15" s="45"/>
      <c r="F15" s="36"/>
    </row>
    <row r="16" spans="1:6" ht="13" thickBot="1" x14ac:dyDescent="0.3">
      <c r="A16" s="49" t="s">
        <v>314</v>
      </c>
      <c r="B16" s="93"/>
      <c r="C16" s="94"/>
      <c r="D16" s="44"/>
      <c r="E16" s="45"/>
      <c r="F16" s="36"/>
    </row>
    <row r="17" spans="1:6" x14ac:dyDescent="0.25">
      <c r="A17" s="41" t="s">
        <v>315</v>
      </c>
      <c r="B17" s="61">
        <f>B18+B19</f>
        <v>0</v>
      </c>
      <c r="C17" s="62">
        <f>C18+C19</f>
        <v>0</v>
      </c>
      <c r="D17" s="44"/>
      <c r="E17" s="45"/>
      <c r="F17" s="36"/>
    </row>
    <row r="18" spans="1:6" x14ac:dyDescent="0.25">
      <c r="A18" s="46" t="s">
        <v>316</v>
      </c>
      <c r="B18" s="63"/>
      <c r="C18" s="64"/>
      <c r="D18" s="44"/>
      <c r="E18" s="45"/>
      <c r="F18" s="36"/>
    </row>
    <row r="19" spans="1:6" ht="13" thickBot="1" x14ac:dyDescent="0.3">
      <c r="A19" s="49" t="s">
        <v>317</v>
      </c>
      <c r="B19" s="65"/>
      <c r="C19" s="66"/>
      <c r="D19" s="67"/>
      <c r="E19" s="68"/>
      <c r="F19" s="36"/>
    </row>
    <row r="20" spans="1:6" x14ac:dyDescent="0.25">
      <c r="A20" s="36"/>
      <c r="B20" s="36"/>
      <c r="C20" s="36"/>
      <c r="D20" s="36"/>
      <c r="E20" s="36"/>
      <c r="F20" s="36"/>
    </row>
    <row r="21" spans="1:6" x14ac:dyDescent="0.25">
      <c r="A21" s="36" t="s">
        <v>318</v>
      </c>
      <c r="B21" s="36"/>
      <c r="C21" s="36"/>
      <c r="D21" s="36"/>
      <c r="E21" s="36"/>
      <c r="F21" s="36"/>
    </row>
    <row r="22" spans="1:6" x14ac:dyDescent="0.25">
      <c r="A22" s="36"/>
      <c r="B22" s="36"/>
      <c r="C22" s="36"/>
      <c r="D22" s="36"/>
      <c r="E22" s="36"/>
      <c r="F22" s="36"/>
    </row>
    <row r="23" spans="1:6" ht="13" x14ac:dyDescent="0.3">
      <c r="A23" s="102" t="s">
        <v>319</v>
      </c>
      <c r="B23" s="36"/>
      <c r="C23" s="36"/>
      <c r="D23" s="36"/>
      <c r="E23" s="36"/>
      <c r="F23" s="36"/>
    </row>
    <row r="24" spans="1:6" ht="13" x14ac:dyDescent="0.3">
      <c r="A24" s="103" t="s">
        <v>320</v>
      </c>
      <c r="B24" s="36"/>
      <c r="C24" s="36"/>
      <c r="D24" s="36"/>
      <c r="E24" s="36"/>
      <c r="F24" s="36"/>
    </row>
    <row r="25" spans="1:6" ht="13" x14ac:dyDescent="0.3">
      <c r="A25" s="104" t="s">
        <v>321</v>
      </c>
      <c r="B25" s="36"/>
      <c r="C25" s="36"/>
      <c r="D25" s="36"/>
      <c r="E25" s="36"/>
      <c r="F25" s="36"/>
    </row>
    <row r="26" spans="1:6" ht="13" x14ac:dyDescent="0.3">
      <c r="A26" s="103" t="s">
        <v>337</v>
      </c>
      <c r="B26" s="36"/>
      <c r="C26" s="36"/>
      <c r="D26" s="36"/>
      <c r="E26" s="36"/>
      <c r="F26" s="36"/>
    </row>
    <row r="27" spans="1:6" ht="13" x14ac:dyDescent="0.3">
      <c r="A27" s="103" t="s">
        <v>295</v>
      </c>
      <c r="B27" s="36"/>
      <c r="C27" s="36"/>
      <c r="D27" s="36"/>
      <c r="E27" s="36"/>
      <c r="F27" s="36"/>
    </row>
    <row r="28" spans="1:6" ht="13" x14ac:dyDescent="0.3">
      <c r="A28" s="103" t="s">
        <v>322</v>
      </c>
      <c r="B28" s="36"/>
      <c r="C28" s="36"/>
      <c r="D28" s="36"/>
      <c r="E28" s="36"/>
      <c r="F28" s="36"/>
    </row>
    <row r="29" spans="1:6" x14ac:dyDescent="0.25">
      <c r="A29" s="36"/>
      <c r="B29" s="36"/>
      <c r="C29" s="36"/>
      <c r="D29" s="36"/>
      <c r="E29" s="36"/>
      <c r="F29" s="36"/>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1384</Value>
      <Value>15</Value>
      <Value>11</Value>
      <Value>775</Value>
      <Value>42</Value>
      <Value>1282</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7fb6da47-e751-4313-80d9-6578bf6ab537</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Prepared or preserved tomato products - Investigation - SPC Operations Pty Ltd - Italy_A86A713E9BFB400EA7B333D7BEBA5C52</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654</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Tomatoes, Prepared or Preserved</TermName>
          <TermId xmlns="http://schemas.microsoft.com/office/infopath/2007/PartnerControls">1eddb6d8-9ba7-471b-bbe3-dfc763a6c30e</TermId>
        </TermInfo>
      </Terms>
    </f06bc08df4f7480fae31bfc0219a480b>
    <ADCCRMCaseId xmlns="b48e3ffd-eb19-4da6-9c3a-2fe013753af6">A86A713E-9BFB-400E-A7B3-33D7BEBA5C52</ADCCRMCas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02417-11C7-42D4-B655-85B982B3C1C8}">
  <ds:schemaRefs>
    <ds:schemaRef ds:uri="http://schemas.microsoft.com/office/2006/documentManagement/types"/>
    <ds:schemaRef ds:uri="http://purl.org/dc/dcmitype/"/>
    <ds:schemaRef ds:uri="9415f538-06e4-4333-8d32-bf09d7b0fc67"/>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b48e3ffd-eb19-4da6-9c3a-2fe013753af6"/>
    <ds:schemaRef ds:uri="http://purl.org/dc/terms/"/>
  </ds:schemaRefs>
</ds:datastoreItem>
</file>

<file path=customXml/itemProps2.xml><?xml version="1.0" encoding="utf-8"?>
<ds:datastoreItem xmlns:ds="http://schemas.openxmlformats.org/officeDocument/2006/customXml" ds:itemID="{33ECDFE1-BFFE-4281-B6ED-5905E341C27B}">
  <ds:schemaRefs>
    <ds:schemaRef ds:uri="http://schemas.microsoft.com/sharepoint/v3/contenttype/forms"/>
  </ds:schemaRefs>
</ds:datastoreItem>
</file>

<file path=customXml/itemProps3.xml><?xml version="1.0" encoding="utf-8"?>
<ds:datastoreItem xmlns:ds="http://schemas.openxmlformats.org/officeDocument/2006/customXml" ds:itemID="{B89E8297-8CBE-433D-BAD7-66AF55AF0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654 - Importer Questionnaire Spreadsheet</dc:title>
  <dc:subject/>
  <dc:creator/>
  <cp:keywords/>
  <dc:description/>
  <cp:lastModifiedBy/>
  <cp:revision/>
  <dcterms:created xsi:type="dcterms:W3CDTF">2024-09-11T06:03:14Z</dcterms:created>
  <dcterms:modified xsi:type="dcterms:W3CDTF">2024-10-14T01:50:23Z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1384;#Tomatoes, Prepared or Preserved|1eddb6d8-9ba7-471b-bbe3-dfc763a6c30e</vt:lpwstr>
  </property>
  <property fmtid="{D5CDD505-2E9C-101B-9397-08002B2CF9AE}" pid="4" name="ADCSub-documentType">
    <vt:lpwstr/>
  </property>
  <property fmtid="{D5CDD505-2E9C-101B-9397-08002B2CF9AE}" pid="5" name="ADCDivisionKeywords">
    <vt:lpwstr/>
  </property>
  <property fmtid="{D5CDD505-2E9C-101B-9397-08002B2CF9AE}" pid="6" name="MediaServiceImageTags">
    <vt:lpwstr/>
  </property>
  <property fmtid="{D5CDD505-2E9C-101B-9397-08002B2CF9AE}" pid="7" name="ADCDocumentType">
    <vt:lpwstr>42;#Questionnaire|77396392-a370-441c-ad68-0ba6068a2990</vt:lpwstr>
  </property>
  <property fmtid="{D5CDD505-2E9C-101B-9397-08002B2CF9AE}" pid="8" name="ADCEntityType">
    <vt:lpwstr/>
  </property>
  <property fmtid="{D5CDD505-2E9C-101B-9397-08002B2CF9AE}" pid="9" name="ADCFileType">
    <vt:lpwstr>1282;#xlsx|37ef8a18-046d-43e0-a0c2-b2bbafd1eabc</vt:lpwstr>
  </property>
  <property fmtid="{D5CDD505-2E9C-101B-9397-08002B2CF9AE}" pid="10" name="ADCWorkActivity">
    <vt:lpwstr/>
  </property>
  <property fmtid="{D5CDD505-2E9C-101B-9397-08002B2CF9AE}" pid="11" name="ADCYear">
    <vt:lpwstr/>
  </property>
  <property fmtid="{D5CDD505-2E9C-101B-9397-08002B2CF9AE}" pid="12" name="ADCCaseType">
    <vt:lpwstr>15;#Dumping and Subsidy Investigation|82fded29-b5ea-453d-9b3c-4f7518094b4b</vt:lpwstr>
  </property>
  <property fmtid="{D5CDD505-2E9C-101B-9397-08002B2CF9AE}" pid="13" name="ADCCountries">
    <vt:lpwstr>775;#ITALY|7fb6da47-e751-4313-80d9-6578bf6ab537</vt:lpwstr>
  </property>
  <property fmtid="{D5CDD505-2E9C-101B-9397-08002B2CF9AE}" pid="14" name="ADCEntity">
    <vt:lpwstr/>
  </property>
  <property fmtid="{D5CDD505-2E9C-101B-9397-08002B2CF9AE}" pid="15" name="ADCSecurityClassification">
    <vt:lpwstr>11;#OFFICIAL|76d4828a-bfcc-47b5-bdd8-63e4c371f7b3</vt:lpwstr>
  </property>
  <property fmtid="{D5CDD505-2E9C-101B-9397-08002B2CF9AE}" pid="16" name="ADCReportType">
    <vt:lpwstr/>
  </property>
  <property fmtid="{D5CDD505-2E9C-101B-9397-08002B2CF9AE}" pid="17" name="ADCAttachment/Appendix">
    <vt:lpwstr/>
  </property>
  <property fmtid="{D5CDD505-2E9C-101B-9397-08002B2CF9AE}" pid="18" name="ADCAttachment_x002f_Appendix">
    <vt:lpwstr/>
  </property>
  <property fmtid="{D5CDD505-2E9C-101B-9397-08002B2CF9AE}" pid="19" name="ADCSub_x002d_documentType">
    <vt:lpwstr/>
  </property>
</Properties>
</file>