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prod.protected.ind\USER_SA1\Users_SA1\ef8071\Desktop\March 2025- forecast and historical tables\"/>
    </mc:Choice>
  </mc:AlternateContent>
  <xr:revisionPtr revIDLastSave="0" documentId="13_ncr:1_{BBBFDDCD-A8B0-4DE5-BE06-FFD845627A4A}" xr6:coauthVersionLast="47" xr6:coauthVersionMax="47" xr10:uidLastSave="{00000000-0000-0000-0000-000000000000}"/>
  <bookViews>
    <workbookView xWindow="-120" yWindow="-120" windowWidth="29040" windowHeight="17640" firstSheet="5" activeTab="6" xr2:uid="{A6F2C366-F91D-4DEF-93B2-E1F001BB4763}"/>
  </bookViews>
  <sheets>
    <sheet name="About" sheetId="2" r:id="rId1"/>
    <sheet name="Contents" sheetId="1" r:id="rId2"/>
    <sheet name="World macro" sheetId="3" r:id="rId3"/>
    <sheet name="Aus macro" sheetId="4" r:id="rId4"/>
    <sheet name="Commodity sector" sheetId="5" r:id="rId5"/>
    <sheet name="Selected exports" sheetId="6" r:id="rId6"/>
    <sheet name="Quarterly prices" sheetId="7" r:id="rId7"/>
    <sheet name="Quarterly export volumes" sheetId="8" r:id="rId8"/>
    <sheet name="Quarterly export values" sheetId="9" r:id="rId9"/>
    <sheet name="Steel-making" sheetId="10" r:id="rId10"/>
    <sheet name="Steel-making steel" sheetId="11" r:id="rId11"/>
    <sheet name="Steel-making iron ore" sheetId="12" r:id="rId12"/>
    <sheet name="Steel-making met coal" sheetId="13" r:id="rId13"/>
    <sheet name="Thermal coal" sheetId="14" r:id="rId14"/>
    <sheet name="Oil" sheetId="15" r:id="rId15"/>
    <sheet name="Gas" sheetId="16" r:id="rId16"/>
    <sheet name="Uranium" sheetId="17" r:id="rId17"/>
    <sheet name="Gold" sheetId="18" r:id="rId18"/>
    <sheet name="Aluminium" sheetId="19" r:id="rId19"/>
    <sheet name="Copper" sheetId="20" r:id="rId20"/>
    <sheet name="Nickel" sheetId="21" r:id="rId21"/>
    <sheet name="Zinc" sheetId="22" r:id="rId22"/>
    <sheet name="Lithium" sheetId="23" r:id="rId2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8">Aluminium!$F$8:$N$49</definedName>
    <definedName name="_xlnm.Print_Area" localSheetId="3">'Aus macro'!$F$7:$K$15</definedName>
    <definedName name="_xlnm.Print_Area" localSheetId="4">'Commodity sector'!$F$7:$N$19</definedName>
    <definedName name="_xlnm.Print_Area" localSheetId="19">Copper!$F$8:$N$40</definedName>
    <definedName name="_xlnm.Print_Area" localSheetId="15">Gas!$F$24:$N$44</definedName>
    <definedName name="_xlnm.Print_Area" localSheetId="17">Gold!$F$8:$N$36</definedName>
    <definedName name="_xlnm.Print_Area" localSheetId="22">Lithium!$F$7:$N$44</definedName>
    <definedName name="_xlnm.Print_Area" localSheetId="20">Nickel!$F$7:$N$39</definedName>
    <definedName name="_xlnm.Print_Area" localSheetId="14">Oil!$F$8:$N$46</definedName>
    <definedName name="_xlnm.Print_Area" localSheetId="5">'Selected exports'!$F$7:$Q$25</definedName>
    <definedName name="_xlnm.Print_Area" localSheetId="9">'Steel-making'!$F$8:$N$47</definedName>
    <definedName name="_xlnm.Print_Area" localSheetId="11">'Steel-making iron ore'!$F$8:$N$23</definedName>
    <definedName name="_xlnm.Print_Area" localSheetId="12">'Steel-making met coal'!$F$8:$N$26</definedName>
    <definedName name="_xlnm.Print_Area" localSheetId="10">'Steel-making steel'!$F$8:$N$31</definedName>
    <definedName name="_xlnm.Print_Area" localSheetId="13">'Thermal coal'!$F$6:$N$49</definedName>
    <definedName name="_xlnm.Print_Area" localSheetId="16">Uranium!$F$8:$N$41</definedName>
    <definedName name="_xlnm.Print_Area" localSheetId="2">'World macro'!$F$7:$J$31</definedName>
    <definedName name="_xlnm.Print_Area" localSheetId="21">Zinc!$F$8:$N$41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8" l="1"/>
  <c r="S8" i="8"/>
  <c r="T8" i="8"/>
  <c r="U8" i="8"/>
  <c r="V8" i="8"/>
  <c r="W8" i="8"/>
  <c r="Q8" i="8"/>
  <c r="J8" i="8"/>
  <c r="K8" i="8"/>
  <c r="I8" i="8"/>
  <c r="R8" i="9"/>
  <c r="S8" i="9"/>
  <c r="T8" i="9"/>
  <c r="U8" i="9"/>
  <c r="V8" i="9"/>
  <c r="W8" i="9"/>
  <c r="Q8" i="9"/>
  <c r="K8" i="9"/>
  <c r="J8" i="9"/>
  <c r="I8" i="9"/>
  <c r="A3" i="9" l="1"/>
  <c r="H3" i="6"/>
  <c r="I3" i="6"/>
  <c r="O2" i="6" l="1"/>
  <c r="P2" i="6"/>
  <c r="O3" i="6"/>
  <c r="P3" i="6"/>
  <c r="Q15" i="6" l="1"/>
  <c r="F45" i="10"/>
  <c r="F26" i="6"/>
  <c r="O34" i="23"/>
  <c r="O33" i="23"/>
  <c r="O32" i="23"/>
  <c r="O31" i="23"/>
  <c r="O29" i="23"/>
  <c r="O28" i="23"/>
  <c r="O26" i="23"/>
  <c r="O17" i="23"/>
  <c r="O16" i="23"/>
  <c r="O14" i="23"/>
  <c r="O13" i="23"/>
  <c r="O11" i="23"/>
  <c r="O10" i="23"/>
  <c r="O36" i="22"/>
  <c r="O35" i="22"/>
  <c r="O33" i="22"/>
  <c r="O32" i="22"/>
  <c r="O31" i="22"/>
  <c r="O29" i="22"/>
  <c r="O28" i="22"/>
  <c r="O20" i="22"/>
  <c r="O19" i="22"/>
  <c r="O18" i="22"/>
  <c r="O17" i="22"/>
  <c r="O15" i="22"/>
  <c r="O14" i="22"/>
  <c r="O13" i="22"/>
  <c r="O12" i="22"/>
  <c r="O11" i="22"/>
  <c r="O20" i="21"/>
  <c r="O19" i="21"/>
  <c r="O18" i="21"/>
  <c r="O17" i="21"/>
  <c r="O15" i="21"/>
  <c r="O14" i="21"/>
  <c r="O13" i="21"/>
  <c r="O12" i="21"/>
  <c r="O11" i="21"/>
  <c r="O35" i="20"/>
  <c r="O34" i="20"/>
  <c r="O32" i="20"/>
  <c r="O31" i="20"/>
  <c r="O30" i="20"/>
  <c r="O28" i="20"/>
  <c r="O27" i="20"/>
  <c r="O20" i="20"/>
  <c r="O19" i="20"/>
  <c r="O18" i="20"/>
  <c r="O17" i="20"/>
  <c r="O15" i="20"/>
  <c r="O14" i="20"/>
  <c r="O13" i="20"/>
  <c r="O12" i="20"/>
  <c r="O11" i="20"/>
  <c r="O45" i="19"/>
  <c r="O44" i="19"/>
  <c r="O42" i="19"/>
  <c r="O41" i="19"/>
  <c r="O40" i="19"/>
  <c r="O39" i="19"/>
  <c r="O38" i="19"/>
  <c r="O37" i="19"/>
  <c r="O36" i="19"/>
  <c r="O35" i="19"/>
  <c r="O34" i="19"/>
  <c r="O32" i="19"/>
  <c r="O30" i="19"/>
  <c r="O29" i="19"/>
  <c r="O28" i="19"/>
  <c r="O19" i="19"/>
  <c r="O18" i="19"/>
  <c r="O16" i="19"/>
  <c r="O15" i="19"/>
  <c r="O12" i="19"/>
  <c r="O11" i="19"/>
  <c r="O30" i="18"/>
  <c r="O29" i="18"/>
  <c r="O27" i="18"/>
  <c r="O26" i="18"/>
  <c r="O25" i="18"/>
  <c r="O24" i="18"/>
  <c r="O16" i="18"/>
  <c r="O15" i="18"/>
  <c r="O13" i="18"/>
  <c r="O12" i="18"/>
  <c r="O11" i="18"/>
  <c r="O36" i="17"/>
  <c r="O35" i="17"/>
  <c r="O34" i="17"/>
  <c r="O33" i="17"/>
  <c r="O32" i="17"/>
  <c r="O31" i="17"/>
  <c r="O23" i="17"/>
  <c r="O22" i="17"/>
  <c r="O20" i="17"/>
  <c r="O19" i="17"/>
  <c r="O18" i="17"/>
  <c r="O17" i="17"/>
  <c r="O16" i="17"/>
  <c r="O15" i="17"/>
  <c r="O14" i="17"/>
  <c r="O13" i="17"/>
  <c r="O12" i="17"/>
  <c r="O11" i="17"/>
  <c r="O10" i="17"/>
  <c r="O37" i="16"/>
  <c r="O36" i="16"/>
  <c r="O35" i="16"/>
  <c r="O34" i="16"/>
  <c r="O32" i="16"/>
  <c r="O31" i="16"/>
  <c r="O30" i="16"/>
  <c r="O29" i="16"/>
  <c r="O28" i="16"/>
  <c r="O27" i="16"/>
  <c r="O26" i="16"/>
  <c r="O18" i="16"/>
  <c r="O17" i="16"/>
  <c r="O16" i="16"/>
  <c r="O15" i="16"/>
  <c r="O14" i="16"/>
  <c r="O12" i="16"/>
  <c r="O11" i="16"/>
  <c r="O40" i="15"/>
  <c r="O39" i="15"/>
  <c r="O38" i="15"/>
  <c r="O37" i="15"/>
  <c r="O35" i="15"/>
  <c r="O34" i="15"/>
  <c r="O33" i="15"/>
  <c r="O32" i="15"/>
  <c r="O30" i="15"/>
  <c r="O29" i="15"/>
  <c r="O28" i="15"/>
  <c r="O27" i="15"/>
  <c r="O26" i="15"/>
  <c r="O17" i="15"/>
  <c r="O16" i="15"/>
  <c r="O14" i="15"/>
  <c r="O13" i="15"/>
  <c r="O11" i="15"/>
  <c r="O10" i="15"/>
  <c r="O44" i="14"/>
  <c r="O43" i="14"/>
  <c r="O42" i="14"/>
  <c r="O41" i="14"/>
  <c r="O33" i="14"/>
  <c r="O32" i="14"/>
  <c r="O31" i="14"/>
  <c r="O30" i="14"/>
  <c r="O29" i="14"/>
  <c r="O28" i="14"/>
  <c r="O26" i="14"/>
  <c r="O25" i="14"/>
  <c r="O24" i="14"/>
  <c r="O23" i="14"/>
  <c r="O22" i="14"/>
  <c r="O21" i="14"/>
  <c r="O20" i="14"/>
  <c r="O19" i="14"/>
  <c r="O18" i="14"/>
  <c r="O16" i="14"/>
  <c r="O15" i="14"/>
  <c r="O14" i="14"/>
  <c r="O12" i="14"/>
  <c r="O11" i="14"/>
  <c r="O22" i="13" l="1"/>
  <c r="O21" i="13"/>
  <c r="O20" i="13"/>
  <c r="O19" i="13"/>
  <c r="O18" i="13"/>
  <c r="O17" i="13"/>
  <c r="O16" i="13"/>
  <c r="O11" i="13"/>
  <c r="O12" i="13"/>
  <c r="O13" i="13"/>
  <c r="O14" i="13"/>
  <c r="O10" i="13"/>
  <c r="O20" i="12"/>
  <c r="O19" i="12"/>
  <c r="O18" i="12"/>
  <c r="O17" i="12"/>
  <c r="O16" i="12"/>
  <c r="O15" i="12"/>
  <c r="O11" i="12"/>
  <c r="O12" i="12"/>
  <c r="O13" i="12"/>
  <c r="O10" i="12"/>
  <c r="O21" i="11"/>
  <c r="O22" i="11"/>
  <c r="O23" i="11"/>
  <c r="O24" i="11"/>
  <c r="O25" i="11"/>
  <c r="O26" i="11"/>
  <c r="O27" i="11"/>
  <c r="O28" i="11"/>
  <c r="O20" i="11"/>
  <c r="O11" i="11"/>
  <c r="O12" i="11"/>
  <c r="O13" i="11"/>
  <c r="O14" i="11"/>
  <c r="O15" i="11"/>
  <c r="O16" i="11"/>
  <c r="O17" i="11"/>
  <c r="O18" i="11"/>
  <c r="O10" i="11"/>
  <c r="O40" i="10"/>
  <c r="O39" i="10"/>
  <c r="O38" i="10"/>
  <c r="O37" i="10"/>
  <c r="O36" i="10"/>
  <c r="O35" i="10"/>
  <c r="O34" i="10"/>
  <c r="O33" i="10"/>
  <c r="O32" i="10"/>
  <c r="O30" i="10"/>
  <c r="O29" i="10"/>
  <c r="O28" i="10"/>
  <c r="O13" i="10"/>
  <c r="O15" i="10"/>
  <c r="O16" i="10"/>
  <c r="O18" i="10"/>
  <c r="O19" i="10"/>
  <c r="O12" i="10"/>
  <c r="J9" i="6" l="1"/>
  <c r="A2" i="23" l="1"/>
  <c r="A4" i="23" s="1"/>
  <c r="A2" i="22"/>
  <c r="A4" i="22" s="1"/>
  <c r="A2" i="21"/>
  <c r="A4" i="21" s="1"/>
  <c r="A2" i="20"/>
  <c r="A4" i="20" s="1"/>
  <c r="A2" i="19"/>
  <c r="A4" i="19" s="1"/>
  <c r="A2" i="18"/>
  <c r="A3" i="18" s="1"/>
  <c r="A2" i="17"/>
  <c r="A4" i="17" s="1"/>
  <c r="A2" i="16"/>
  <c r="A4" i="16" s="1"/>
  <c r="A2" i="15"/>
  <c r="A4" i="15" s="1"/>
  <c r="A2" i="14"/>
  <c r="A4" i="14" s="1"/>
  <c r="A2" i="13"/>
  <c r="A3" i="13" s="1"/>
  <c r="F29" i="13" s="1"/>
  <c r="A2" i="12"/>
  <c r="A4" i="12" s="1"/>
  <c r="A2" i="11"/>
  <c r="A4" i="11" s="1"/>
  <c r="A2" i="10"/>
  <c r="A4" i="10" s="1"/>
  <c r="H4" i="9"/>
  <c r="A4" i="8"/>
  <c r="H3" i="18" l="1"/>
  <c r="H8" i="18" s="1"/>
  <c r="F39" i="18"/>
  <c r="H3" i="13"/>
  <c r="H8" i="13" s="1"/>
  <c r="A3" i="16"/>
  <c r="A3" i="19"/>
  <c r="A3" i="15"/>
  <c r="H3" i="15" s="1"/>
  <c r="I3" i="15" s="1"/>
  <c r="A3" i="22"/>
  <c r="A3" i="11"/>
  <c r="A4" i="13"/>
  <c r="A3" i="23"/>
  <c r="H3" i="23" s="1"/>
  <c r="H19" i="23" s="1"/>
  <c r="A3" i="12"/>
  <c r="A3" i="20"/>
  <c r="A3" i="10"/>
  <c r="A4" i="18"/>
  <c r="A3" i="14"/>
  <c r="A3" i="17"/>
  <c r="F44" i="17" s="1"/>
  <c r="H3" i="9"/>
  <c r="I3" i="9" s="1"/>
  <c r="A3" i="21"/>
  <c r="A3" i="8"/>
  <c r="H3" i="8" s="1"/>
  <c r="H8" i="8" s="1"/>
  <c r="I4" i="9"/>
  <c r="I4" i="8"/>
  <c r="H3" i="11" l="1"/>
  <c r="H8" i="11" s="1"/>
  <c r="F32" i="11"/>
  <c r="H3" i="10"/>
  <c r="H8" i="10" s="1"/>
  <c r="F52" i="10"/>
  <c r="H3" i="22"/>
  <c r="H26" i="22" s="1"/>
  <c r="F44" i="22"/>
  <c r="H3" i="21"/>
  <c r="H26" i="21" s="1"/>
  <c r="F43" i="21"/>
  <c r="I3" i="13"/>
  <c r="I8" i="13" s="1"/>
  <c r="H3" i="20"/>
  <c r="H25" i="20" s="1"/>
  <c r="F43" i="20"/>
  <c r="H18" i="18"/>
  <c r="I3" i="18"/>
  <c r="I8" i="18" s="1"/>
  <c r="H22" i="18"/>
  <c r="H3" i="19"/>
  <c r="H25" i="19" s="1"/>
  <c r="F54" i="19"/>
  <c r="H3" i="17"/>
  <c r="H8" i="17" s="1"/>
  <c r="H3" i="16"/>
  <c r="H8" i="16" s="1"/>
  <c r="F50" i="16"/>
  <c r="H3" i="14"/>
  <c r="H8" i="14" s="1"/>
  <c r="F55" i="14"/>
  <c r="F51" i="14"/>
  <c r="H3" i="12"/>
  <c r="H8" i="12" s="1"/>
  <c r="F24" i="12"/>
  <c r="H23" i="15"/>
  <c r="H8" i="15"/>
  <c r="H19" i="15"/>
  <c r="H23" i="23"/>
  <c r="I3" i="23"/>
  <c r="J16" i="6"/>
  <c r="H8" i="23"/>
  <c r="I3" i="8"/>
  <c r="H8" i="9"/>
  <c r="I19" i="15"/>
  <c r="I8" i="15"/>
  <c r="J3" i="15"/>
  <c r="I23" i="15"/>
  <c r="J4" i="9"/>
  <c r="J3" i="9"/>
  <c r="J4" i="8"/>
  <c r="I3" i="21" l="1"/>
  <c r="I26" i="21" s="1"/>
  <c r="H8" i="21"/>
  <c r="I3" i="11"/>
  <c r="I8" i="11" s="1"/>
  <c r="I8" i="23"/>
  <c r="I23" i="23"/>
  <c r="H21" i="10"/>
  <c r="I3" i="10"/>
  <c r="I21" i="10" s="1"/>
  <c r="H25" i="10"/>
  <c r="F51" i="10" s="1"/>
  <c r="H22" i="22"/>
  <c r="J3" i="13"/>
  <c r="J8" i="13" s="1"/>
  <c r="H22" i="21"/>
  <c r="H8" i="22"/>
  <c r="I3" i="22"/>
  <c r="H8" i="20"/>
  <c r="I3" i="20"/>
  <c r="I25" i="20" s="1"/>
  <c r="I18" i="18"/>
  <c r="I22" i="18"/>
  <c r="J3" i="18"/>
  <c r="K3" i="18" s="1"/>
  <c r="L3" i="18" s="1"/>
  <c r="L8" i="18" s="1"/>
  <c r="H22" i="20"/>
  <c r="H35" i="14"/>
  <c r="H21" i="19"/>
  <c r="H8" i="19"/>
  <c r="I3" i="19"/>
  <c r="H24" i="16"/>
  <c r="H21" i="16"/>
  <c r="I3" i="17"/>
  <c r="J3" i="17" s="1"/>
  <c r="K3" i="17" s="1"/>
  <c r="L3" i="17" s="1"/>
  <c r="L29" i="17" s="1"/>
  <c r="H29" i="17"/>
  <c r="H25" i="17"/>
  <c r="I3" i="16"/>
  <c r="H39" i="14"/>
  <c r="I3" i="12"/>
  <c r="I8" i="12" s="1"/>
  <c r="I3" i="14"/>
  <c r="I39" i="14" s="1"/>
  <c r="J3" i="8"/>
  <c r="K3" i="8" s="1"/>
  <c r="J18" i="6"/>
  <c r="J17" i="6"/>
  <c r="J21" i="6"/>
  <c r="I19" i="23"/>
  <c r="J3" i="23"/>
  <c r="J19" i="23" s="1"/>
  <c r="Q21" i="6"/>
  <c r="J13" i="6"/>
  <c r="J11" i="6"/>
  <c r="J19" i="6"/>
  <c r="J14" i="6"/>
  <c r="J12" i="6"/>
  <c r="J10" i="6"/>
  <c r="J15" i="6"/>
  <c r="J20" i="6"/>
  <c r="J8" i="15"/>
  <c r="J19" i="15"/>
  <c r="J23" i="15"/>
  <c r="K3" i="15"/>
  <c r="L3" i="15" s="1"/>
  <c r="L23" i="15" s="1"/>
  <c r="K4" i="9"/>
  <c r="K3" i="9"/>
  <c r="K4" i="8"/>
  <c r="I8" i="16" l="1"/>
  <c r="I24" i="16"/>
  <c r="J3" i="21"/>
  <c r="J8" i="21" s="1"/>
  <c r="J3" i="11"/>
  <c r="J8" i="11" s="1"/>
  <c r="I8" i="10"/>
  <c r="J3" i="10"/>
  <c r="J8" i="10" s="1"/>
  <c r="I8" i="21"/>
  <c r="I22" i="21"/>
  <c r="I25" i="10"/>
  <c r="K3" i="13"/>
  <c r="K8" i="13" s="1"/>
  <c r="I22" i="22"/>
  <c r="I26" i="22"/>
  <c r="J3" i="19"/>
  <c r="J21" i="19" s="1"/>
  <c r="I25" i="19"/>
  <c r="I22" i="20"/>
  <c r="J3" i="20"/>
  <c r="J25" i="20" s="1"/>
  <c r="I8" i="20"/>
  <c r="I8" i="22"/>
  <c r="J3" i="22"/>
  <c r="J8" i="22" s="1"/>
  <c r="J8" i="18"/>
  <c r="J18" i="18"/>
  <c r="J22" i="18"/>
  <c r="I21" i="19"/>
  <c r="I8" i="19"/>
  <c r="I8" i="17"/>
  <c r="J25" i="17"/>
  <c r="J8" i="17"/>
  <c r="I25" i="17"/>
  <c r="J29" i="17"/>
  <c r="I29" i="17"/>
  <c r="I21" i="16"/>
  <c r="L22" i="18"/>
  <c r="L18" i="18"/>
  <c r="J3" i="16"/>
  <c r="J21" i="16" s="1"/>
  <c r="J3" i="14"/>
  <c r="J35" i="14" s="1"/>
  <c r="J3" i="12"/>
  <c r="J8" i="12" s="1"/>
  <c r="I35" i="14"/>
  <c r="I8" i="14"/>
  <c r="M3" i="18"/>
  <c r="M8" i="18" s="1"/>
  <c r="L8" i="17"/>
  <c r="L25" i="17"/>
  <c r="M3" i="17"/>
  <c r="M29" i="17" s="1"/>
  <c r="L8" i="15"/>
  <c r="L19" i="15"/>
  <c r="M3" i="15"/>
  <c r="M23" i="15" s="1"/>
  <c r="Q20" i="6"/>
  <c r="Q13" i="6"/>
  <c r="K3" i="23"/>
  <c r="Q12" i="6"/>
  <c r="Q16" i="6"/>
  <c r="Q11" i="6"/>
  <c r="Q10" i="6"/>
  <c r="J23" i="23"/>
  <c r="Q19" i="6"/>
  <c r="Q9" i="6"/>
  <c r="Q14" i="6"/>
  <c r="Q17" i="6"/>
  <c r="J8" i="23"/>
  <c r="Q18" i="6"/>
  <c r="K23" i="15"/>
  <c r="K8" i="15"/>
  <c r="K19" i="15"/>
  <c r="K29" i="17"/>
  <c r="K25" i="17"/>
  <c r="K8" i="17"/>
  <c r="K22" i="18"/>
  <c r="K8" i="18"/>
  <c r="K18" i="18"/>
  <c r="L4" i="9"/>
  <c r="L3" i="9"/>
  <c r="L4" i="8"/>
  <c r="L3" i="8"/>
  <c r="K3" i="11" l="1"/>
  <c r="K8" i="11" s="1"/>
  <c r="J26" i="21"/>
  <c r="K3" i="21"/>
  <c r="L3" i="21" s="1"/>
  <c r="L26" i="21" s="1"/>
  <c r="J22" i="21"/>
  <c r="K3" i="10"/>
  <c r="L3" i="10" s="1"/>
  <c r="L25" i="10" s="1"/>
  <c r="J25" i="19"/>
  <c r="J25" i="10"/>
  <c r="J21" i="10"/>
  <c r="L3" i="13"/>
  <c r="L8" i="13" s="1"/>
  <c r="J8" i="19"/>
  <c r="K3" i="19"/>
  <c r="L3" i="19" s="1"/>
  <c r="L25" i="19" s="1"/>
  <c r="J22" i="20"/>
  <c r="K3" i="20"/>
  <c r="L3" i="20" s="1"/>
  <c r="J8" i="20"/>
  <c r="J26" i="22"/>
  <c r="K3" i="22"/>
  <c r="K22" i="22" s="1"/>
  <c r="J22" i="22"/>
  <c r="K23" i="23"/>
  <c r="L3" i="23"/>
  <c r="K3" i="12"/>
  <c r="K8" i="12" s="1"/>
  <c r="J8" i="16"/>
  <c r="J24" i="16"/>
  <c r="J39" i="14"/>
  <c r="K3" i="14"/>
  <c r="K35" i="14" s="1"/>
  <c r="K3" i="16"/>
  <c r="L3" i="16" s="1"/>
  <c r="M22" i="18"/>
  <c r="M18" i="18"/>
  <c r="J8" i="14"/>
  <c r="N3" i="18"/>
  <c r="N8" i="18" s="1"/>
  <c r="M8" i="17"/>
  <c r="M25" i="17"/>
  <c r="N3" i="17"/>
  <c r="N29" i="17" s="1"/>
  <c r="M8" i="15"/>
  <c r="M19" i="15"/>
  <c r="N3" i="15"/>
  <c r="N23" i="15" s="1"/>
  <c r="K19" i="23"/>
  <c r="K8" i="23"/>
  <c r="M4" i="9"/>
  <c r="M3" i="9"/>
  <c r="L8" i="9"/>
  <c r="M4" i="8"/>
  <c r="M3" i="8"/>
  <c r="L8" i="8"/>
  <c r="L3" i="11" l="1"/>
  <c r="L8" i="11" s="1"/>
  <c r="K26" i="21"/>
  <c r="M3" i="21"/>
  <c r="M26" i="21" s="1"/>
  <c r="L8" i="21"/>
  <c r="L22" i="21"/>
  <c r="K22" i="21"/>
  <c r="K8" i="21"/>
  <c r="M3" i="10"/>
  <c r="M8" i="10" s="1"/>
  <c r="K8" i="10"/>
  <c r="L8" i="10"/>
  <c r="K25" i="10"/>
  <c r="L21" i="10"/>
  <c r="K21" i="10"/>
  <c r="L8" i="19"/>
  <c r="K8" i="20"/>
  <c r="M3" i="19"/>
  <c r="M25" i="19" s="1"/>
  <c r="K25" i="20"/>
  <c r="L21" i="19"/>
  <c r="K22" i="20"/>
  <c r="K21" i="19"/>
  <c r="K25" i="19"/>
  <c r="K8" i="19"/>
  <c r="M3" i="13"/>
  <c r="M8" i="13" s="1"/>
  <c r="K8" i="22"/>
  <c r="K26" i="22"/>
  <c r="L24" i="16"/>
  <c r="L21" i="16"/>
  <c r="L3" i="22"/>
  <c r="L26" i="22" s="1"/>
  <c r="L23" i="23"/>
  <c r="L19" i="23"/>
  <c r="L8" i="23"/>
  <c r="M3" i="23"/>
  <c r="L3" i="12"/>
  <c r="L25" i="20"/>
  <c r="L22" i="20"/>
  <c r="L8" i="20"/>
  <c r="M3" i="20"/>
  <c r="K8" i="14"/>
  <c r="K39" i="14"/>
  <c r="K8" i="16"/>
  <c r="K24" i="16"/>
  <c r="K21" i="16"/>
  <c r="L3" i="14"/>
  <c r="N22" i="18"/>
  <c r="N18" i="18"/>
  <c r="N8" i="17"/>
  <c r="N25" i="17"/>
  <c r="L8" i="16"/>
  <c r="M3" i="16"/>
  <c r="N8" i="15"/>
  <c r="N19" i="15"/>
  <c r="N4" i="9"/>
  <c r="N3" i="9"/>
  <c r="M8" i="9"/>
  <c r="N4" i="8"/>
  <c r="N3" i="8"/>
  <c r="M8" i="8"/>
  <c r="M3" i="11" l="1"/>
  <c r="M8" i="11" s="1"/>
  <c r="N3" i="21"/>
  <c r="N8" i="21" s="1"/>
  <c r="M8" i="21"/>
  <c r="M22" i="21"/>
  <c r="M8" i="19"/>
  <c r="N3" i="10"/>
  <c r="N25" i="10" s="1"/>
  <c r="M25" i="10"/>
  <c r="N3" i="19"/>
  <c r="N25" i="19" s="1"/>
  <c r="M21" i="10"/>
  <c r="M21" i="19"/>
  <c r="N3" i="13"/>
  <c r="N8" i="13" s="1"/>
  <c r="L8" i="22"/>
  <c r="L22" i="22"/>
  <c r="M24" i="16"/>
  <c r="M21" i="16"/>
  <c r="M3" i="22"/>
  <c r="M26" i="22" s="1"/>
  <c r="L39" i="14"/>
  <c r="L35" i="14"/>
  <c r="M3" i="12"/>
  <c r="L8" i="12"/>
  <c r="M23" i="23"/>
  <c r="M19" i="23"/>
  <c r="M8" i="23"/>
  <c r="N3" i="23"/>
  <c r="L8" i="14"/>
  <c r="M25" i="20"/>
  <c r="M22" i="20"/>
  <c r="M8" i="20"/>
  <c r="M3" i="14"/>
  <c r="N3" i="20"/>
  <c r="M8" i="16"/>
  <c r="N3" i="16"/>
  <c r="O10" i="5"/>
  <c r="O11" i="5"/>
  <c r="O13" i="5"/>
  <c r="O15" i="5"/>
  <c r="O12" i="5"/>
  <c r="O14" i="5"/>
  <c r="O4" i="9"/>
  <c r="O3" i="9"/>
  <c r="N8" i="9"/>
  <c r="O4" i="8"/>
  <c r="O3" i="8"/>
  <c r="N8" i="8"/>
  <c r="N3" i="11" l="1"/>
  <c r="N8" i="11" s="1"/>
  <c r="N22" i="21"/>
  <c r="N26" i="21"/>
  <c r="N21" i="19"/>
  <c r="N8" i="19"/>
  <c r="N8" i="10"/>
  <c r="N21" i="10"/>
  <c r="M22" i="22"/>
  <c r="N3" i="22"/>
  <c r="N26" i="22" s="1"/>
  <c r="M8" i="22"/>
  <c r="N24" i="16"/>
  <c r="N21" i="16"/>
  <c r="M39" i="14"/>
  <c r="M35" i="14"/>
  <c r="N3" i="12"/>
  <c r="N8" i="12" s="1"/>
  <c r="M8" i="12"/>
  <c r="N23" i="23"/>
  <c r="N19" i="23"/>
  <c r="N8" i="23"/>
  <c r="M8" i="14"/>
  <c r="N3" i="14"/>
  <c r="N25" i="20"/>
  <c r="N22" i="20"/>
  <c r="N8" i="20"/>
  <c r="N8" i="16"/>
  <c r="P4" i="9"/>
  <c r="P3" i="9"/>
  <c r="O8" i="9"/>
  <c r="P4" i="8"/>
  <c r="P3" i="8"/>
  <c r="O8" i="8"/>
  <c r="N22" i="22" l="1"/>
  <c r="N8" i="22"/>
  <c r="N39" i="14"/>
  <c r="N35" i="14"/>
  <c r="N8" i="14"/>
  <c r="Q4" i="9"/>
  <c r="Q3" i="9"/>
  <c r="P8" i="9"/>
  <c r="Q4" i="8"/>
  <c r="Q3" i="8"/>
  <c r="P8" i="8"/>
  <c r="R4" i="9" l="1"/>
  <c r="R3" i="9"/>
  <c r="R4" i="8"/>
  <c r="R3" i="8"/>
  <c r="S4" i="9" l="1"/>
  <c r="S3" i="9"/>
  <c r="S4" i="8"/>
  <c r="S3" i="8"/>
  <c r="T4" i="9" l="1"/>
  <c r="T3" i="9"/>
  <c r="T4" i="8"/>
  <c r="T3" i="8"/>
  <c r="U4" i="9" l="1"/>
  <c r="U3" i="9"/>
  <c r="U4" i="8"/>
  <c r="U3" i="8"/>
  <c r="V4" i="9" l="1"/>
  <c r="V3" i="9"/>
  <c r="V4" i="8"/>
  <c r="V3" i="8"/>
  <c r="W4" i="9" l="1"/>
  <c r="W3" i="9"/>
  <c r="W4" i="8"/>
  <c r="W3" i="8"/>
  <c r="X4" i="9" l="1"/>
  <c r="X3" i="9"/>
  <c r="X4" i="8"/>
  <c r="X3" i="8"/>
  <c r="X8" i="9" l="1"/>
  <c r="Y4" i="9"/>
  <c r="Y3" i="9"/>
  <c r="X8" i="8"/>
  <c r="Y4" i="8"/>
  <c r="Y3" i="8"/>
  <c r="Y8" i="9" l="1"/>
  <c r="Z4" i="9"/>
  <c r="Z3" i="9"/>
  <c r="Y8" i="8"/>
  <c r="Z4" i="8"/>
  <c r="Z3" i="8"/>
  <c r="Z8" i="9" l="1"/>
  <c r="AA4" i="9"/>
  <c r="AA3" i="9"/>
  <c r="Z8" i="8"/>
  <c r="AA4" i="8"/>
  <c r="AA3" i="8"/>
  <c r="AA8" i="9" l="1"/>
  <c r="AB4" i="9"/>
  <c r="AB3" i="9"/>
  <c r="AA8" i="8"/>
  <c r="AB4" i="8"/>
  <c r="AB3" i="8"/>
  <c r="AB8" i="9" l="1"/>
  <c r="AC4" i="9"/>
  <c r="AC3" i="9"/>
  <c r="AB8" i="8"/>
  <c r="AC4" i="8"/>
  <c r="AC3" i="8"/>
  <c r="AC8" i="9" l="1"/>
  <c r="AD4" i="9"/>
  <c r="AD3" i="9"/>
  <c r="AC8" i="8"/>
  <c r="AD4" i="8"/>
  <c r="AD3" i="8"/>
  <c r="AD8" i="9" l="1"/>
  <c r="AE4" i="9"/>
  <c r="AE3" i="9"/>
  <c r="AD8" i="8"/>
  <c r="AE4" i="8"/>
  <c r="AE3" i="8"/>
  <c r="AE8" i="9" l="1"/>
  <c r="AF4" i="9"/>
  <c r="AF3" i="9"/>
  <c r="AE8" i="8"/>
  <c r="AF4" i="8"/>
  <c r="AF3" i="8"/>
  <c r="AF8" i="9" l="1"/>
  <c r="AF8" i="8"/>
</calcChain>
</file>

<file path=xl/sharedStrings.xml><?xml version="1.0" encoding="utf-8"?>
<sst xmlns="http://schemas.openxmlformats.org/spreadsheetml/2006/main" count="1320" uniqueCount="438">
  <si>
    <t xml:space="preserve">Department of Industry, Science, and Resources, Commonwealth of Australia Resources and Energy Quarterly, March 2025. </t>
  </si>
  <si>
    <t xml:space="preserve">Vol. 13, no 2. </t>
  </si>
  <si>
    <t>© Commonwealth of Australia 2025</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</si>
  <si>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</si>
  <si>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</si>
  <si>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</si>
  <si>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</si>
  <si>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</si>
  <si>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</si>
  <si>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</si>
  <si>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</si>
  <si>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</si>
  <si>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</si>
  <si>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</si>
  <si>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</si>
  <si>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</si>
  <si>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 xml:space="preserve">Department of Industry, Science, and Resources, Commonwealth of Australia, Resources and Energy Quarterly, March 2025. </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</si>
  <si>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</si>
  <si>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</si>
  <si>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</si>
  <si>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</si>
  <si>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Resources and Energy Quarterly Forecast Data</t>
  </si>
  <si>
    <t>Contents</t>
  </si>
  <si>
    <t>World macro</t>
  </si>
  <si>
    <t>Australia macro</t>
  </si>
  <si>
    <t>Commodity sector</t>
  </si>
  <si>
    <t>Selected exports</t>
  </si>
  <si>
    <t>Australia's export values, nominal quarterly</t>
  </si>
  <si>
    <t>Spot prices, nominal quarterly average</t>
  </si>
  <si>
    <t>Australia's export volumes, quarterly</t>
  </si>
  <si>
    <t>Steel-making</t>
  </si>
  <si>
    <t>Steel-making - steel</t>
  </si>
  <si>
    <t>Steel-making - iron ore</t>
  </si>
  <si>
    <t>Steel-making - metallurgical coal</t>
  </si>
  <si>
    <t>Thermal coal</t>
  </si>
  <si>
    <t>Oil</t>
  </si>
  <si>
    <t>Gas</t>
  </si>
  <si>
    <t>Uranium</t>
  </si>
  <si>
    <t>Gold</t>
  </si>
  <si>
    <t>Aluminium</t>
  </si>
  <si>
    <t>Copper</t>
  </si>
  <si>
    <t>Nickel</t>
  </si>
  <si>
    <t>Zinc</t>
  </si>
  <si>
    <t>Lithium</t>
  </si>
  <si>
    <t>Office of the Chief Economist Logo</t>
  </si>
  <si>
    <t>Back to Table of Contents</t>
  </si>
  <si>
    <t>identifier</t>
  </si>
  <si>
    <t>col</t>
  </si>
  <si>
    <t xml:space="preserve"> </t>
  </si>
  <si>
    <t>%</t>
  </si>
  <si>
    <t>Economic growth  b</t>
  </si>
  <si>
    <t>Advanced economies</t>
  </si>
  <si>
    <t>na</t>
  </si>
  <si>
    <t>Australia</t>
  </si>
  <si>
    <t>Euro Area</t>
  </si>
  <si>
    <t>France</t>
  </si>
  <si>
    <t>Germany</t>
  </si>
  <si>
    <t>Japan</t>
  </si>
  <si>
    <t>New Zealand</t>
  </si>
  <si>
    <t>South Korea</t>
  </si>
  <si>
    <t>United Kingdom</t>
  </si>
  <si>
    <t>United States</t>
  </si>
  <si>
    <t>Emerging economies</t>
  </si>
  <si>
    <r>
      <t xml:space="preserve">ASEAN-5  </t>
    </r>
    <r>
      <rPr>
        <b/>
        <sz val="11"/>
        <rFont val="Arial"/>
        <family val="2"/>
      </rPr>
      <t>d</t>
    </r>
  </si>
  <si>
    <r>
      <t xml:space="preserve">China  </t>
    </r>
    <r>
      <rPr>
        <b/>
        <sz val="11"/>
        <rFont val="Arial"/>
        <family val="2"/>
      </rPr>
      <t>e</t>
    </r>
  </si>
  <si>
    <t>Chinese Taipei</t>
  </si>
  <si>
    <t>Emerging Asia</t>
  </si>
  <si>
    <t>India</t>
  </si>
  <si>
    <t>Latin America</t>
  </si>
  <si>
    <r>
      <t xml:space="preserve">World  </t>
    </r>
    <r>
      <rPr>
        <b/>
        <sz val="11"/>
        <rFont val="Arial"/>
        <family val="2"/>
      </rPr>
      <t>c</t>
    </r>
  </si>
  <si>
    <t>Notes:</t>
  </si>
  <si>
    <t>a</t>
  </si>
  <si>
    <t xml:space="preserve">assumption. </t>
  </si>
  <si>
    <t>b</t>
  </si>
  <si>
    <t>Change from previous period.</t>
  </si>
  <si>
    <t>c</t>
  </si>
  <si>
    <t>Weighted using purchasing power parity (PPP) valuation of country gross domestic product by IMF</t>
  </si>
  <si>
    <t>d</t>
  </si>
  <si>
    <t>Indonesia, Malaysia, the Philippines, Thailand and Vietnam.</t>
  </si>
  <si>
    <t>e</t>
  </si>
  <si>
    <t xml:space="preserve">Excludes Hong Kong. </t>
  </si>
  <si>
    <t>Sources: IMF World Economics Outlook; Department of Industry, Science and Resources.</t>
  </si>
  <si>
    <t>Pagend</t>
  </si>
  <si>
    <t>unit</t>
  </si>
  <si>
    <r>
      <t xml:space="preserve">Inflation rate  </t>
    </r>
    <r>
      <rPr>
        <b/>
        <sz val="11"/>
        <rFont val="Arial"/>
        <family val="2"/>
      </rPr>
      <t>b</t>
    </r>
  </si>
  <si>
    <r>
      <t xml:space="preserve">Interest rate  </t>
    </r>
    <r>
      <rPr>
        <b/>
        <sz val="11"/>
        <rFont val="Arial"/>
        <family val="2"/>
      </rPr>
      <t>d</t>
    </r>
  </si>
  <si>
    <r>
      <t xml:space="preserve">Exchange rate  </t>
    </r>
    <r>
      <rPr>
        <b/>
        <sz val="11"/>
        <rFont val="Arial"/>
        <family val="2"/>
      </rPr>
      <t>e</t>
    </r>
  </si>
  <si>
    <t>A$/US$</t>
  </si>
  <si>
    <t>assumption.</t>
  </si>
  <si>
    <t>Median RBA cash rate. Future forecast is not available.</t>
  </si>
  <si>
    <t>Average of daily rates.</t>
  </si>
  <si>
    <t>Sources: ABS Consumer Price Index, 6401.0; RBA Reserve Bank of Australia Bulletin; Department of Industry, Science and Resources.</t>
  </si>
  <si>
    <t>Unit</t>
  </si>
  <si>
    <t>CAGR</t>
  </si>
  <si>
    <t>Value of exports</t>
  </si>
  <si>
    <t>Resources and energy</t>
  </si>
  <si>
    <t>A$m</t>
  </si>
  <si>
    <r>
      <t xml:space="preserve">– real  </t>
    </r>
    <r>
      <rPr>
        <b/>
        <sz val="11"/>
        <rFont val="Arial"/>
        <family val="2"/>
      </rPr>
      <t>b</t>
    </r>
  </si>
  <si>
    <t>Energy</t>
  </si>
  <si>
    <t>Resources</t>
  </si>
  <si>
    <t>In current financial year Australian dollars.</t>
  </si>
  <si>
    <t>f</t>
  </si>
  <si>
    <t>Forecast.</t>
  </si>
  <si>
    <t>z</t>
  </si>
  <si>
    <t>Projection.</t>
  </si>
  <si>
    <t>Sources: ABS International Trade in Goods and Services, Australia, Cat. No. 5368.0; Department of Industry, Science and Resources.</t>
  </si>
  <si>
    <t>Volume</t>
  </si>
  <si>
    <t>Value b</t>
  </si>
  <si>
    <t>Alumina</t>
  </si>
  <si>
    <t>kt</t>
  </si>
  <si>
    <t>t</t>
  </si>
  <si>
    <t>Iron ore</t>
  </si>
  <si>
    <t>Mt</t>
  </si>
  <si>
    <r>
      <t xml:space="preserve">Lithium </t>
    </r>
    <r>
      <rPr>
        <b/>
        <sz val="11"/>
        <rFont val="Arial"/>
        <family val="2"/>
      </rPr>
      <t>c</t>
    </r>
  </si>
  <si>
    <t>LNG</t>
  </si>
  <si>
    <t>Metallurgical coal</t>
  </si>
  <si>
    <t>kbd</t>
  </si>
  <si>
    <t>Lithium carbonate equivalent: this is a measure of the quantity of refined product.</t>
  </si>
  <si>
    <t>CAGR is compound annual growth rate, in percentage terms.</t>
  </si>
  <si>
    <t>Alumina fob Australia</t>
  </si>
  <si>
    <t>US$/t</t>
  </si>
  <si>
    <t>Aluminium LME cash</t>
  </si>
  <si>
    <t>Copper LME cash</t>
  </si>
  <si>
    <t>Gold LBMA PM</t>
  </si>
  <si>
    <r>
      <t xml:space="preserve">Iron ore fob Australia  </t>
    </r>
    <r>
      <rPr>
        <b/>
        <sz val="11"/>
        <rFont val="Arial"/>
        <family val="2"/>
      </rPr>
      <t>a</t>
    </r>
  </si>
  <si>
    <t>Spodumene price (unrefined lithium)</t>
  </si>
  <si>
    <t>Lithum hydroxide price (refined lithium)</t>
  </si>
  <si>
    <t>Nickel LME cash</t>
  </si>
  <si>
    <t>Zinc LME cash</t>
  </si>
  <si>
    <r>
      <t xml:space="preserve">LNG fob  </t>
    </r>
    <r>
      <rPr>
        <b/>
        <sz val="11"/>
        <rFont val="Arial"/>
        <family val="2"/>
      </rPr>
      <t>b</t>
    </r>
  </si>
  <si>
    <t>US$/MMBtu</t>
  </si>
  <si>
    <r>
      <t xml:space="preserve">Metallurgical coal  </t>
    </r>
    <r>
      <rPr>
        <b/>
        <sz val="11"/>
        <rFont val="Arial"/>
        <family val="2"/>
      </rPr>
      <t>c</t>
    </r>
  </si>
  <si>
    <t>Thermal coal fob Newcastle 6000 kc</t>
  </si>
  <si>
    <t>Crude oil (WTI)</t>
  </si>
  <si>
    <t>US$/bbl</t>
  </si>
  <si>
    <t>Crude oil (Brent)</t>
  </si>
  <si>
    <t>Crude oil (Japan Customs Cleared)</t>
  </si>
  <si>
    <r>
      <t xml:space="preserve">Uranium  </t>
    </r>
    <r>
      <rPr>
        <b/>
        <sz val="11"/>
        <rFont val="Arial"/>
        <family val="2"/>
      </rPr>
      <t>d</t>
    </r>
  </si>
  <si>
    <t>fob</t>
  </si>
  <si>
    <t>free-on-board</t>
  </si>
  <si>
    <t>kc</t>
  </si>
  <si>
    <t>calorific content</t>
  </si>
  <si>
    <t>At 62 per cent iron content estimated netback from Western Australia to Qingdao China</t>
  </si>
  <si>
    <t>Australia's export unit values</t>
  </si>
  <si>
    <t>Premium hard coking coal fob East Coast Australia</t>
  </si>
  <si>
    <t xml:space="preserve">Average of weekly restricted spot price published by The Ux Consulting Company
</t>
  </si>
  <si>
    <t>Forecast</t>
  </si>
  <si>
    <t>Sources:  ABS International Trade in Goods and Services, Australia, Cat. No. 5368.0; London Metal Exchange; London Bullion Market Association; The Ux Consulting Company; US Department of Energy; Metal Bulletin; Japan Ministry of Economy, Trade and Industry; Department of Industry, Science, Enegy and Resources.</t>
  </si>
  <si>
    <r>
      <t xml:space="preserve">Gold </t>
    </r>
    <r>
      <rPr>
        <b/>
        <sz val="11"/>
        <rFont val="Arial"/>
        <family val="2"/>
      </rPr>
      <t>a</t>
    </r>
  </si>
  <si>
    <r>
      <t xml:space="preserve">Copper </t>
    </r>
    <r>
      <rPr>
        <b/>
        <sz val="11"/>
        <rFont val="Arial"/>
        <family val="2"/>
      </rPr>
      <t>b</t>
    </r>
  </si>
  <si>
    <t xml:space="preserve">Alumina </t>
  </si>
  <si>
    <t xml:space="preserve">Aluminium </t>
  </si>
  <si>
    <r>
      <t xml:space="preserve">Zinc  </t>
    </r>
    <r>
      <rPr>
        <b/>
        <sz val="11"/>
        <rFont val="Arial"/>
        <family val="2"/>
      </rPr>
      <t>b</t>
    </r>
  </si>
  <si>
    <t xml:space="preserve">Bauxite </t>
  </si>
  <si>
    <r>
      <t xml:space="preserve">LCE kt </t>
    </r>
    <r>
      <rPr>
        <b/>
        <sz val="11"/>
        <rFont val="Arial"/>
        <family val="2"/>
      </rPr>
      <t>c</t>
    </r>
  </si>
  <si>
    <r>
      <t xml:space="preserve">Nickel </t>
    </r>
    <r>
      <rPr>
        <b/>
        <sz val="11"/>
        <rFont val="Arial"/>
        <family val="2"/>
      </rPr>
      <t>b</t>
    </r>
  </si>
  <si>
    <t>ML</t>
  </si>
  <si>
    <t xml:space="preserve">Uranium </t>
  </si>
  <si>
    <t>Export volume contains ash, waste and scrap gold, of which gold content is unknown.</t>
  </si>
  <si>
    <t>Total metallic content</t>
  </si>
  <si>
    <t>Sources: ABS International Trade in Goods and Services, Australia, Cat. No. 5368.0; AME; Company reports; Department of Industry, Science and Resources</t>
  </si>
  <si>
    <t>Nominal</t>
  </si>
  <si>
    <t>AB10209</t>
  </si>
  <si>
    <t>$m</t>
  </si>
  <si>
    <t>AB9975</t>
  </si>
  <si>
    <t>AB11518</t>
  </si>
  <si>
    <t>AB9966</t>
  </si>
  <si>
    <t>AB10096</t>
  </si>
  <si>
    <t>AB11560</t>
  </si>
  <si>
    <t>AB9481</t>
  </si>
  <si>
    <t>MN5302</t>
  </si>
  <si>
    <r>
      <t xml:space="preserve">Lithium </t>
    </r>
    <r>
      <rPr>
        <b/>
        <sz val="11"/>
        <rFont val="Arial"/>
        <family val="2"/>
      </rPr>
      <t>a</t>
    </r>
  </si>
  <si>
    <t>AB11764</t>
  </si>
  <si>
    <t xml:space="preserve">Nickel </t>
  </si>
  <si>
    <t>Other resources</t>
  </si>
  <si>
    <t>AB20561</t>
  </si>
  <si>
    <t>Total resources</t>
  </si>
  <si>
    <t>AB1762</t>
  </si>
  <si>
    <t>AB1778</t>
  </si>
  <si>
    <t>AB1768</t>
  </si>
  <si>
    <t>AB11536</t>
  </si>
  <si>
    <t>Crude oil</t>
  </si>
  <si>
    <t>AB1745</t>
  </si>
  <si>
    <t>Other energy</t>
  </si>
  <si>
    <t>AB20557</t>
  </si>
  <si>
    <t>Total energy</t>
  </si>
  <si>
    <t>AB20565</t>
  </si>
  <si>
    <t>Total resources and energy</t>
  </si>
  <si>
    <t>Includes lithium income from spodumene</t>
  </si>
  <si>
    <t>Sources: ABS; International Trade in Goods and Services, Australia, Cat. No. 5368.0; Department of Industry, Science and Resources.</t>
  </si>
  <si>
    <t>CAGR r</t>
  </si>
  <si>
    <t>World</t>
  </si>
  <si>
    <r>
      <t xml:space="preserve">Prices  </t>
    </r>
    <r>
      <rPr>
        <b/>
        <sz val="11"/>
        <rFont val="Arial"/>
        <family val="2"/>
      </rPr>
      <t>a</t>
    </r>
  </si>
  <si>
    <t xml:space="preserve"> – nominal</t>
  </si>
  <si>
    <r>
      <t xml:space="preserve"> – real  </t>
    </r>
    <r>
      <rPr>
        <b/>
        <sz val="11"/>
        <rFont val="Arial"/>
        <family val="2"/>
      </rPr>
      <t>b</t>
    </r>
  </si>
  <si>
    <r>
      <t xml:space="preserve">Metallurgical coal contract </t>
    </r>
    <r>
      <rPr>
        <b/>
        <sz val="11"/>
        <rFont val="Arial"/>
        <family val="2"/>
      </rPr>
      <t>c</t>
    </r>
  </si>
  <si>
    <r>
      <t xml:space="preserve">Metallurgical coal spot  </t>
    </r>
    <r>
      <rPr>
        <b/>
        <sz val="11"/>
        <rFont val="Arial"/>
        <family val="2"/>
      </rPr>
      <t>d</t>
    </r>
  </si>
  <si>
    <t>Production</t>
  </si>
  <si>
    <r>
      <t xml:space="preserve">Iron and steel  </t>
    </r>
    <r>
      <rPr>
        <b/>
        <sz val="11"/>
        <rFont val="Arial"/>
        <family val="2"/>
      </rPr>
      <t>e</t>
    </r>
  </si>
  <si>
    <t>Exports</t>
  </si>
  <si>
    <r>
      <t xml:space="preserve">Iron and steel </t>
    </r>
    <r>
      <rPr>
        <b/>
        <sz val="11"/>
        <rFont val="Arial"/>
        <family val="2"/>
      </rPr>
      <t>e</t>
    </r>
  </si>
  <si>
    <t>– nominal value</t>
  </si>
  <si>
    <r>
      <t xml:space="preserve">– real value  </t>
    </r>
    <r>
      <rPr>
        <b/>
        <sz val="11"/>
        <rFont val="Arial"/>
        <family val="2"/>
      </rPr>
      <t>g</t>
    </r>
  </si>
  <si>
    <t>fob Australian basis c Spot price, 62% iron content basis.</t>
  </si>
  <si>
    <t>Contract price assessment for high-quality hard coking coal.</t>
  </si>
  <si>
    <t>Hard coking coal fob Australia east coast ports</t>
  </si>
  <si>
    <t>Crude steel equivalent. Crude steel is defined as the first solid state of production after melting. In ABS Australian Harmonized Export Commodity Classification, crude steel equivalent includes most items from 7206 to 7307, excluding ferrous waste and scrap and ferroalloys.</t>
  </si>
  <si>
    <t>g</t>
  </si>
  <si>
    <t>r</t>
  </si>
  <si>
    <t>Sources: ABS International Trade in Goods and Services, Australia, Cat. No. 5368.0; World Steel Association; Bloomberg Steel Business Briefing; AME; Company Reports; IHS; Department of Industry, Science and Resources.</t>
  </si>
  <si>
    <t>Crude steel consumption</t>
  </si>
  <si>
    <t>China</t>
  </si>
  <si>
    <t>European Union</t>
  </si>
  <si>
    <t>Russia</t>
  </si>
  <si>
    <t>Brazil</t>
  </si>
  <si>
    <t>World steel consumption</t>
  </si>
  <si>
    <t>Crude steel production</t>
  </si>
  <si>
    <t>World steel production</t>
  </si>
  <si>
    <t>Sources: World Steel Association; Department of Industry, Science and Resources</t>
  </si>
  <si>
    <t>Iron ore imports</t>
  </si>
  <si>
    <t>Iron ore exports</t>
  </si>
  <si>
    <t>South Africa</t>
  </si>
  <si>
    <t>Canada</t>
  </si>
  <si>
    <t>World trade</t>
  </si>
  <si>
    <t>Sources: Bloomberg, World Steel Association, Department of Industry, Science and Resources</t>
  </si>
  <si>
    <t>Metallurgical coal imports</t>
  </si>
  <si>
    <t>Metallurgical coal exports</t>
  </si>
  <si>
    <t>Mongolia</t>
  </si>
  <si>
    <t>Mozambique</t>
  </si>
  <si>
    <t>Sources: IHS; Department of Industry, Science and Resources</t>
  </si>
  <si>
    <r>
      <t xml:space="preserve">Contract prices  </t>
    </r>
    <r>
      <rPr>
        <b/>
        <sz val="11"/>
        <rFont val="Arial"/>
        <family val="2"/>
      </rPr>
      <t>b</t>
    </r>
  </si>
  <si>
    <t>– nominal</t>
  </si>
  <si>
    <r>
      <t xml:space="preserve">– real  </t>
    </r>
    <r>
      <rPr>
        <b/>
        <sz val="11"/>
        <rFont val="Arial"/>
        <family val="2"/>
      </rPr>
      <t>c</t>
    </r>
  </si>
  <si>
    <r>
      <t xml:space="preserve">Spot prices </t>
    </r>
    <r>
      <rPr>
        <b/>
        <sz val="11"/>
        <rFont val="Arial"/>
        <family val="2"/>
      </rPr>
      <t>d</t>
    </r>
  </si>
  <si>
    <t>nominal</t>
  </si>
  <si>
    <r>
      <t xml:space="preserve">real  </t>
    </r>
    <r>
      <rPr>
        <b/>
        <sz val="11"/>
        <rFont val="Arial"/>
        <family val="2"/>
      </rPr>
      <t>e</t>
    </r>
  </si>
  <si>
    <t>Coal trade</t>
  </si>
  <si>
    <t>Imports</t>
  </si>
  <si>
    <t>Asia</t>
  </si>
  <si>
    <t>Taiwan</t>
  </si>
  <si>
    <t>Europe</t>
  </si>
  <si>
    <t>other Europe</t>
  </si>
  <si>
    <t>Indonesia</t>
  </si>
  <si>
    <t>Colombia</t>
  </si>
  <si>
    <t>Export volume</t>
  </si>
  <si>
    <r>
      <t xml:space="preserve">– real value  </t>
    </r>
    <r>
      <rPr>
        <b/>
        <sz val="11"/>
        <rFont val="Arial"/>
        <family val="2"/>
      </rPr>
      <t>h</t>
    </r>
  </si>
  <si>
    <t>Japanese Fiscal Year (JFY), starting April 1, fob Australia basis. Australia–Japan average contract price assessment for steaming coal with a calorific value of 6700 kcal/kg gross air dried.</t>
  </si>
  <si>
    <t>In current JFY US dollars.</t>
  </si>
  <si>
    <t>fob Newcastle 6000Kcal</t>
  </si>
  <si>
    <t>Includes lignite</t>
  </si>
  <si>
    <t>h</t>
  </si>
  <si>
    <t xml:space="preserve">In current financial year Australian dollars. </t>
  </si>
  <si>
    <t xml:space="preserve">forecast. </t>
  </si>
  <si>
    <t>Sources: ABS International Trade in Goods and Services, Australia, Cat. No. 5368.0; IHS Inc ; IEA Coal Information; NSW Coal Services Pty Ltd; Queensland Department of Natural Resources and Mines; Company Reports; Department of Industry, Science and Resources.</t>
  </si>
  <si>
    <r>
      <t xml:space="preserve">Production  </t>
    </r>
    <r>
      <rPr>
        <b/>
        <sz val="11"/>
        <rFont val="Arial"/>
        <family val="2"/>
      </rPr>
      <t>a</t>
    </r>
  </si>
  <si>
    <t>mb/d</t>
  </si>
  <si>
    <r>
      <t xml:space="preserve">Consumption  </t>
    </r>
    <r>
      <rPr>
        <b/>
        <sz val="11"/>
        <rFont val="Arial"/>
        <family val="2"/>
      </rPr>
      <t>a</t>
    </r>
  </si>
  <si>
    <t>WTI crude oil price</t>
  </si>
  <si>
    <t>Brent crude oil price</t>
  </si>
  <si>
    <t>Crude oil and condensate</t>
  </si>
  <si>
    <r>
      <t xml:space="preserve">Production  </t>
    </r>
    <r>
      <rPr>
        <b/>
        <sz val="11"/>
        <rFont val="Arial"/>
        <family val="2"/>
      </rPr>
      <t>ac</t>
    </r>
  </si>
  <si>
    <t>kb/d</t>
  </si>
  <si>
    <r>
      <t xml:space="preserve">Export volume  </t>
    </r>
    <r>
      <rPr>
        <b/>
        <sz val="11"/>
        <rFont val="Arial"/>
        <family val="2"/>
      </rPr>
      <t>a</t>
    </r>
  </si>
  <si>
    <r>
      <t xml:space="preserve">Imports  </t>
    </r>
    <r>
      <rPr>
        <b/>
        <sz val="11"/>
        <rFont val="Arial"/>
        <family val="2"/>
      </rPr>
      <t>a</t>
    </r>
  </si>
  <si>
    <t>LPG</t>
  </si>
  <si>
    <r>
      <t xml:space="preserve">Production  </t>
    </r>
    <r>
      <rPr>
        <b/>
        <sz val="11"/>
        <rFont val="Arial"/>
        <family val="2"/>
      </rPr>
      <t>acd</t>
    </r>
  </si>
  <si>
    <t>Petroleum products</t>
  </si>
  <si>
    <r>
      <t xml:space="preserve">Refinery production  </t>
    </r>
    <r>
      <rPr>
        <b/>
        <sz val="11"/>
        <rFont val="Arial"/>
        <family val="2"/>
      </rPr>
      <t>ac</t>
    </r>
  </si>
  <si>
    <r>
      <t xml:space="preserve">Exports  </t>
    </r>
    <r>
      <rPr>
        <b/>
        <sz val="11"/>
        <rFont val="Arial"/>
        <family val="2"/>
      </rPr>
      <t>ae</t>
    </r>
  </si>
  <si>
    <r>
      <t xml:space="preserve">Consumption  </t>
    </r>
    <r>
      <rPr>
        <b/>
        <sz val="11"/>
        <rFont val="Arial"/>
        <family val="2"/>
      </rPr>
      <t>acg</t>
    </r>
  </si>
  <si>
    <t>Number of days in a year is assumed to be exactly 365. A barrel of oil equals 158.987 litres.</t>
  </si>
  <si>
    <t>In current calendar year US dollars</t>
  </si>
  <si>
    <t>Historical production data was revised in the December quarter 2021 to align with Australian Petroleum Statistics</t>
  </si>
  <si>
    <t>Primary products sold as LPG.</t>
  </si>
  <si>
    <t>Excludes LPG.</t>
  </si>
  <si>
    <t>Domestic sales of marketable products.</t>
  </si>
  <si>
    <t>Compound annual growth rate (per cent), for the period from 2024 to 2030 or for the equivalent financial years.</t>
  </si>
  <si>
    <t>Sources: ABS International Trade in Goods and Services, Australia, Cat. No. 5368.0; Department of Industry, Science and Resources; IEA Monthly Oil Market Report.</t>
  </si>
  <si>
    <r>
      <t xml:space="preserve">JCC oil price  </t>
    </r>
    <r>
      <rPr>
        <b/>
        <sz val="11"/>
        <rFont val="Arial"/>
        <family val="2"/>
      </rPr>
      <t>a</t>
    </r>
  </si>
  <si>
    <r>
      <t xml:space="preserve">– real  </t>
    </r>
    <r>
      <rPr>
        <b/>
        <sz val="11"/>
        <rFont val="Arial"/>
        <family val="2"/>
      </rPr>
      <t>h</t>
    </r>
  </si>
  <si>
    <r>
      <t xml:space="preserve">Asian LNG spot price  </t>
    </r>
    <r>
      <rPr>
        <b/>
        <sz val="11"/>
        <rFont val="Arial"/>
        <family val="2"/>
      </rPr>
      <t>bg</t>
    </r>
  </si>
  <si>
    <t>US$/MMbtu</t>
  </si>
  <si>
    <t xml:space="preserve">LNG trade  </t>
  </si>
  <si>
    <t>Mt  c</t>
  </si>
  <si>
    <t xml:space="preserve">Gas production  </t>
  </si>
  <si>
    <t>Bcm</t>
  </si>
  <si>
    <t xml:space="preserve">Gas consumption  </t>
  </si>
  <si>
    <r>
      <t xml:space="preserve">Production  </t>
    </r>
    <r>
      <rPr>
        <b/>
        <sz val="11"/>
        <rFont val="Arial"/>
        <family val="2"/>
      </rPr>
      <t>d</t>
    </r>
  </si>
  <si>
    <t>– Eastern market</t>
  </si>
  <si>
    <t>– Western market</t>
  </si>
  <si>
    <r>
      <t xml:space="preserve">– Northern market   </t>
    </r>
    <r>
      <rPr>
        <b/>
        <sz val="11"/>
        <rFont val="Arial"/>
        <family val="2"/>
      </rPr>
      <t>k</t>
    </r>
  </si>
  <si>
    <t xml:space="preserve">LNG export volume  </t>
  </si>
  <si>
    <r>
      <t xml:space="preserve">– real value  </t>
    </r>
    <r>
      <rPr>
        <b/>
        <sz val="11"/>
        <rFont val="Arial"/>
        <family val="2"/>
      </rPr>
      <t>e</t>
    </r>
  </si>
  <si>
    <r>
      <t xml:space="preserve">LNG export unit value </t>
    </r>
    <r>
      <rPr>
        <b/>
        <sz val="11"/>
        <rFont val="Arial"/>
        <family val="2"/>
      </rPr>
      <t>g</t>
    </r>
  </si>
  <si>
    <t>A$/GJ</t>
  </si>
  <si>
    <t>JCC stands for Japan Customs-cleared Crude.</t>
  </si>
  <si>
    <t>Historical data is the North Asia SLlnG weekly spot price</t>
  </si>
  <si>
    <t>1 million tonnes of LNG is equivalent to approximately 1.36 billion cubic metres of gas.</t>
  </si>
  <si>
    <t>Production includes both sales gas and gas used in the production process (i.e. plant use) as well as ethane. Historical gas production data was revised in the June quarter 2017 to align with Australian Petroleum Statistics.</t>
  </si>
  <si>
    <t>1 MMBtu is equivalent to 1.055 GJ.</t>
  </si>
  <si>
    <t>k</t>
  </si>
  <si>
    <t>Gas production from Bayu-Undan Joint Production Development Area is not included in Australian production. Browse basin production associated with the Ichthys project is classified as Northern market.</t>
  </si>
  <si>
    <t>Sources: ABS International Trade in Goods and Services, Australia, Cat. No. 5368.0; Company reports; Department of Industry, Science and Resources; Nexant World Gas Model.</t>
  </si>
  <si>
    <t xml:space="preserve">World </t>
  </si>
  <si>
    <r>
      <t xml:space="preserve">Africa  </t>
    </r>
    <r>
      <rPr>
        <b/>
        <sz val="11"/>
        <rFont val="Arial"/>
        <family val="2"/>
      </rPr>
      <t>b</t>
    </r>
  </si>
  <si>
    <t>Kazakhstan</t>
  </si>
  <si>
    <t xml:space="preserve">Consumption </t>
  </si>
  <si>
    <t xml:space="preserve">European Union </t>
  </si>
  <si>
    <t>Price</t>
  </si>
  <si>
    <t>US$/lb</t>
  </si>
  <si>
    <t xml:space="preserve">Australia </t>
  </si>
  <si>
    <r>
      <t xml:space="preserve">– real value  </t>
    </r>
    <r>
      <rPr>
        <b/>
        <sz val="11"/>
        <rFont val="Arial"/>
        <family val="2"/>
      </rPr>
      <t>d</t>
    </r>
  </si>
  <si>
    <t>Average price</t>
  </si>
  <si>
    <t>A$/kg</t>
  </si>
  <si>
    <r>
      <t xml:space="preserve">– real  </t>
    </r>
    <r>
      <rPr>
        <b/>
        <sz val="11"/>
        <rFont val="Arial"/>
        <family val="2"/>
      </rPr>
      <t>d</t>
    </r>
  </si>
  <si>
    <t>Includes Niger, Namibia, South Africa, Malawi and Zambia.</t>
  </si>
  <si>
    <t>Sources: Australian Department of Industry, Science, Energy ; Cameco Corporation; Ux Consulting Uranium Market Outlook.</t>
  </si>
  <si>
    <t>Total demand</t>
  </si>
  <si>
    <r>
      <t xml:space="preserve"> – Fabrication consumption  </t>
    </r>
    <r>
      <rPr>
        <b/>
        <sz val="11"/>
        <rFont val="Arial"/>
        <family val="2"/>
      </rPr>
      <t>b</t>
    </r>
  </si>
  <si>
    <t>Mine production</t>
  </si>
  <si>
    <r>
      <t xml:space="preserve">Price  </t>
    </r>
    <r>
      <rPr>
        <b/>
        <sz val="11"/>
        <rFont val="Arial"/>
        <family val="2"/>
      </rPr>
      <t>c</t>
    </r>
  </si>
  <si>
    <t>US$/oz</t>
  </si>
  <si>
    <t>A$/oz</t>
  </si>
  <si>
    <r>
      <t xml:space="preserve">– real  </t>
    </r>
    <r>
      <rPr>
        <b/>
        <sz val="11"/>
        <rFont val="Arial"/>
        <family val="2"/>
      </rPr>
      <t>e</t>
    </r>
  </si>
  <si>
    <t>Includes jewellery consumption and industrial applications.</t>
  </si>
  <si>
    <t>London Bullion Market Association (LBMA) price.</t>
  </si>
  <si>
    <t>Sources: ABS International Trade in Goods and Services, Australia, Cat. No. 5368.0; London Bullion Market Association gold price PM; World Gold Council; Department of Industry, Science and Resources.</t>
  </si>
  <si>
    <t>Primary aluminium</t>
  </si>
  <si>
    <t>Consumption</t>
  </si>
  <si>
    <t>Prices</t>
  </si>
  <si>
    <r>
      <t xml:space="preserve">World aluminium  </t>
    </r>
    <r>
      <rPr>
        <b/>
        <sz val="11"/>
        <rFont val="Arial"/>
        <family val="2"/>
      </rPr>
      <t>c</t>
    </r>
  </si>
  <si>
    <t>Alumina spot</t>
  </si>
  <si>
    <t>Bauxite</t>
  </si>
  <si>
    <t>Total value</t>
  </si>
  <si>
    <t>LME cash prices for primary aluminium.</t>
  </si>
  <si>
    <t>Sources: ABS International Trade in Goods and Services, Australia, Cat. No. 5368.0; AME Group; LME; Department of Industry, Science and Resources; World Bureau of Metal Statistics.</t>
  </si>
  <si>
    <t>– mine</t>
  </si>
  <si>
    <t>– refined</t>
  </si>
  <si>
    <t xml:space="preserve">Closing stocks </t>
  </si>
  <si>
    <t>– weeks of consumption</t>
  </si>
  <si>
    <t>Price LME</t>
  </si>
  <si>
    <t>USc/lb</t>
  </si>
  <si>
    <t xml:space="preserve">Mine output </t>
  </si>
  <si>
    <t xml:space="preserve">Refined output </t>
  </si>
  <si>
    <t xml:space="preserve">Exports </t>
  </si>
  <si>
    <r>
      <t xml:space="preserve">– ores and conc.  </t>
    </r>
    <r>
      <rPr>
        <b/>
        <sz val="11"/>
        <rFont val="Arial"/>
        <family val="2"/>
      </rPr>
      <t>c</t>
    </r>
  </si>
  <si>
    <t>– total metallic content</t>
  </si>
  <si>
    <t>Export value</t>
  </si>
  <si>
    <t>Quantities refer to gross weight of all ores and concentrates.</t>
  </si>
  <si>
    <t>Sources: ABS International Trade in Goods and Services, Australia, Cat. No. 5368.0; LME spot price; World Bureau of Metal Statistics World Metal Statistics; Department of Industry, Science and Resources.</t>
  </si>
  <si>
    <t xml:space="preserve">Production </t>
  </si>
  <si>
    <t xml:space="preserve">Stocks  </t>
  </si>
  <si>
    <t>Usc/lb</t>
  </si>
  <si>
    <r>
      <t xml:space="preserve">– mine  </t>
    </r>
    <r>
      <rPr>
        <b/>
        <sz val="11"/>
        <rFont val="Arial"/>
        <family val="2"/>
      </rPr>
      <t>c</t>
    </r>
  </si>
  <si>
    <t>– intermediate</t>
  </si>
  <si>
    <r>
      <t xml:space="preserve">Export volume  </t>
    </r>
    <r>
      <rPr>
        <b/>
        <sz val="11"/>
        <rFont val="Arial"/>
        <family val="2"/>
      </rPr>
      <t>d</t>
    </r>
  </si>
  <si>
    <t xml:space="preserve">– nominal value  </t>
  </si>
  <si>
    <t>Nickel content of domestic mine production.</t>
  </si>
  <si>
    <t>Includes metal content of ores and concentrates, intermediate products and nickel metal.</t>
  </si>
  <si>
    <t>Sources: ABS International Trade in Goods and Services, Australia, Cat. No. 5368.0; Company reports; Department of Industry, Science and Resources; International Nickel Study Group; LME; World Bureau of Metal Statistics.</t>
  </si>
  <si>
    <r>
      <t xml:space="preserve">– real  </t>
    </r>
    <r>
      <rPr>
        <b/>
        <sz val="11"/>
        <rFont val="Arial"/>
        <family val="2"/>
      </rPr>
      <t>a</t>
    </r>
  </si>
  <si>
    <r>
      <t>Australia</t>
    </r>
    <r>
      <rPr>
        <b/>
        <i/>
        <sz val="11"/>
        <rFont val="Arial"/>
        <family val="2"/>
      </rPr>
      <t xml:space="preserve"> </t>
    </r>
  </si>
  <si>
    <t>Mine output</t>
  </si>
  <si>
    <t>Refined output</t>
  </si>
  <si>
    <r>
      <t xml:space="preserve">– ore and conc.  </t>
    </r>
    <r>
      <rPr>
        <b/>
        <sz val="11"/>
        <rFont val="Arial"/>
        <family val="2"/>
      </rPr>
      <t>b</t>
    </r>
    <r>
      <rPr>
        <sz val="11"/>
        <rFont val="Arial"/>
        <family val="2"/>
      </rPr>
      <t xml:space="preserve"> </t>
    </r>
  </si>
  <si>
    <t>Sources: ABS International Trade in Goods and Services, Australia, Cat. No. 5368.0; Company reports; Department of Industry, Science and Resources; International Lead Zinc Study Group; LME; World Bureau of Metal Statistics.</t>
  </si>
  <si>
    <r>
      <t xml:space="preserve">Production (refined) </t>
    </r>
    <r>
      <rPr>
        <b/>
        <sz val="11"/>
        <rFont val="Arial"/>
        <family val="2"/>
      </rPr>
      <t>b</t>
    </r>
  </si>
  <si>
    <r>
      <t xml:space="preserve">LCE kt </t>
    </r>
    <r>
      <rPr>
        <b/>
        <sz val="11"/>
        <rFont val="Arial"/>
        <family val="2"/>
      </rPr>
      <t>a</t>
    </r>
  </si>
  <si>
    <t>Demand</t>
  </si>
  <si>
    <t xml:space="preserve">Spodumene price </t>
  </si>
  <si>
    <t xml:space="preserve">Lithium hydroxide price </t>
  </si>
  <si>
    <r>
      <t xml:space="preserve">– real </t>
    </r>
    <r>
      <rPr>
        <b/>
        <sz val="11"/>
        <rFont val="Arial"/>
        <family val="2"/>
      </rPr>
      <t>c</t>
    </r>
  </si>
  <si>
    <t>– Mine (spodumene)</t>
  </si>
  <si>
    <r>
      <t xml:space="preserve">– Ore and concentrate (spodumene)  </t>
    </r>
    <r>
      <rPr>
        <b/>
        <sz val="11"/>
        <rFont val="Arial"/>
        <family val="2"/>
      </rPr>
      <t>d</t>
    </r>
  </si>
  <si>
    <r>
      <t xml:space="preserve">– Refined (lithium hydroxide) </t>
    </r>
    <r>
      <rPr>
        <b/>
        <sz val="11"/>
        <rFont val="Arial"/>
        <family val="2"/>
      </rPr>
      <t>e</t>
    </r>
  </si>
  <si>
    <r>
      <t>– Refined (lithium hydroxide)</t>
    </r>
    <r>
      <rPr>
        <b/>
        <sz val="11"/>
        <rFont val="Arial"/>
        <family val="2"/>
      </rPr>
      <t xml:space="preserve"> e</t>
    </r>
  </si>
  <si>
    <r>
      <t xml:space="preserve">– Total (nominal value)  </t>
    </r>
    <r>
      <rPr>
        <b/>
        <sz val="11"/>
        <rFont val="Arial"/>
        <family val="2"/>
      </rPr>
      <t>d g</t>
    </r>
  </si>
  <si>
    <r>
      <t xml:space="preserve">– Total (real value)  </t>
    </r>
    <r>
      <rPr>
        <b/>
        <sz val="11"/>
        <rFont val="Arial"/>
        <family val="2"/>
      </rPr>
      <t>d g</t>
    </r>
    <r>
      <rPr>
        <sz val="11"/>
        <rFont val="Arial"/>
        <family val="2"/>
      </rPr>
      <t xml:space="preserve"> </t>
    </r>
    <r>
      <rPr>
        <b/>
        <sz val="11"/>
        <rFont val="Arial"/>
        <family val="2"/>
      </rPr>
      <t>h</t>
    </r>
  </si>
  <si>
    <t>Refined lithium products include lithium hydroxide and lithium carbonate.</t>
  </si>
  <si>
    <t>In current calendar year US dollars.</t>
  </si>
  <si>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</si>
  <si>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t>From May 2024, ABS confinentialised lithium hydroxide data - DISR has been making its own estimates since.</t>
  </si>
  <si>
    <r>
      <rPr>
        <sz val="11"/>
        <rFont val="Arial"/>
        <family val="2"/>
      </rPr>
      <t>Revenue from spodumene concentrate, lithium hydroxide and other lithium products</t>
    </r>
    <r>
      <rPr>
        <b/>
        <sz val="11"/>
        <rFont val="Arial"/>
        <family val="2"/>
      </rPr>
      <t>.</t>
    </r>
  </si>
  <si>
    <t>s</t>
  </si>
  <si>
    <t>Estimate.</t>
  </si>
  <si>
    <t>Sources: ABS International Trade in Goods and Services, Australia, Cat. No. 5368.0; Company reports; Department of Industry, Science and Resources; Wood Mackenzie; Government of Western Australia Department of Mines, Industry Regulation and Safety</t>
  </si>
  <si>
    <t>2025 a</t>
  </si>
  <si>
    <t>2026 a</t>
  </si>
  <si>
    <t>2027 a</t>
  </si>
  <si>
    <t>2028 a</t>
  </si>
  <si>
    <t>2029 a</t>
  </si>
  <si>
    <t>2030 a</t>
  </si>
  <si>
    <t>2023–24</t>
  </si>
  <si>
    <t>2024–25 a</t>
  </si>
  <si>
    <t>2025–26 a</t>
  </si>
  <si>
    <t>2026–27 a</t>
  </si>
  <si>
    <t>2027–28 a</t>
  </si>
  <si>
    <t>2028–29 a</t>
  </si>
  <si>
    <t>2029–30 a</t>
  </si>
  <si>
    <t>2024–25 f</t>
  </si>
  <si>
    <t>2025–26 f</t>
  </si>
  <si>
    <t>2026–27 f</t>
  </si>
  <si>
    <t>2027–28 z</t>
  </si>
  <si>
    <t>2028–29 z</t>
  </si>
  <si>
    <t>2029–30 z</t>
  </si>
  <si>
    <t>2024–25 s</t>
  </si>
  <si>
    <t>Mar–25 f</t>
  </si>
  <si>
    <t>Jun–25 f</t>
  </si>
  <si>
    <t>Sep–25 f</t>
  </si>
  <si>
    <t>Dec–25 f</t>
  </si>
  <si>
    <t>Mar–26 f</t>
  </si>
  <si>
    <t>Jun–26 f</t>
  </si>
  <si>
    <t>Sep–26 f</t>
  </si>
  <si>
    <t>Dec–26 f</t>
  </si>
  <si>
    <t>Mar–28 z</t>
  </si>
  <si>
    <t>Jun–28 z</t>
  </si>
  <si>
    <t>Sep–28 z</t>
  </si>
  <si>
    <t>Dec–28 z</t>
  </si>
  <si>
    <t>Mar–29 z</t>
  </si>
  <si>
    <t>Jun–29 z</t>
  </si>
  <si>
    <t>Sep–29 z</t>
  </si>
  <si>
    <t>Dec–29 z</t>
  </si>
  <si>
    <t>Mar–30 z</t>
  </si>
  <si>
    <t>Jun–30 z</t>
  </si>
  <si>
    <t>Sep–30 z</t>
  </si>
  <si>
    <t>Dec–30 z</t>
  </si>
  <si>
    <t>2023-24</t>
  </si>
  <si>
    <t>2024-25</t>
  </si>
  <si>
    <t>2025-26</t>
  </si>
  <si>
    <t>2026-27</t>
  </si>
  <si>
    <t>2027-28</t>
  </si>
  <si>
    <t>2028-29</t>
  </si>
  <si>
    <t>2029-30</t>
  </si>
  <si>
    <t>Dec–24</t>
  </si>
  <si>
    <t>Dec–27 z</t>
  </si>
  <si>
    <t>Mar–27 z</t>
  </si>
  <si>
    <t>Jun–27 z</t>
  </si>
  <si>
    <t>Sep–27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</si>
</sst>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44" formatCode="_-&quot;$&quot;* #,##0.00_-;\-&quot;$&quot;* #,##0.00_-;_-&quot;$&quot;* &quot;-&quot;??_-;_-@_-"/>
    <numFmt numFmtId="43" formatCode="_-* #,##0.00_-;\-* #,##0.00_-;_-* &quot;-&quot;??_-;_-@_-"/>
    <numFmt numFmtId="164" formatCode="0.0"/>
    <numFmt numFmtId="165" formatCode="###\ ##0.0;\–###\ ##0"/>
    <numFmt numFmtId="166" formatCode="0.0%"/>
    <numFmt numFmtId="167" formatCode="0.0;\–0.0;\ 0.0"/>
    <numFmt numFmtId="168" formatCode="###\ ##0;\]\–###\ ##0"/>
    <numFmt numFmtId="169" formatCode="###\ ##0;\–###\ ##0"/>
    <numFmt numFmtId="170" formatCode="#\ ##0;\–###\ ##0"/>
    <numFmt numFmtId="171" formatCode="#,##0.0"/>
    <numFmt numFmtId="172" formatCode="#\ ##0.0;\–#\ ##0.0;\ 0.0"/>
    <numFmt numFmtId="173" formatCode="mmm\–yy"/>
    <numFmt numFmtId="174" formatCode="_-* #,##0.000_-;\-* #,##0.000_-;_-* &quot;-&quot;??_-;_-@_-"/>
    <numFmt numFmtId="175" formatCode="_-* #,##0_-;\-* #,##0_-;_-* &quot;-&quot;??_-;_-@_-"/>
    <numFmt numFmtId="176" formatCode="#,##0.000000000000"/>
    <numFmt numFmtId="177" formatCode="_-* #,##0.0_-;\-* #,##0.0_-;_-* &quot;-&quot;??_-;_-@_-"/>
    <numFmt numFmtId="178" formatCode="[$-409]d\-mmm\-yy;@"/>
    <numFmt numFmtId="179" formatCode="yyyy"/>
    <numFmt numFmtId="180" formatCode="_(* #,##0.00_);_(* \(#,##0.00\);_(* &quot;-&quot;??_);_(@_)"/>
    <numFmt numFmtId="181" formatCode="0.000"/>
    <numFmt numFmtId="182" formatCode="[$-C09]dd\-mmm\-yy;@"/>
    <numFmt numFmtId="183" formatCode="#,##0\ &quot;Pts&quot;;[Red]\-#,##0\ &quot;Pts&quot;"/>
    <numFmt numFmtId="184" formatCode="#,##0_);\-#,##0_);\-_)"/>
    <numFmt numFmtId="185" formatCode="#,##0.00_);\-#,##0.00_);\-_)"/>
  </numFmts>
  <fonts count="83">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4"/>
      <color rgb="FF22789A"/>
      <name val="Calibri"/>
      <family val="2"/>
      <scheme val="minor"/>
    </font>
    <font>
      <b/>
      <sz val="14"/>
      <color rgb="FF005CAF"/>
      <name val="Myriad pro"/>
    </font>
    <font>
      <b/>
      <sz val="12"/>
      <color rgb="FF005CAF"/>
      <name val="Myriad pro"/>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sz val="11"/>
      <color theme="0"/>
      <name val="Arial"/>
      <family val="2"/>
    </font>
    <font>
      <sz val="11"/>
      <color rgb="FF595A5B"/>
      <name val="Arial"/>
      <family val="2"/>
    </font>
    <font>
      <b/>
      <u/>
      <sz val="14"/>
      <color rgb="FF005CAF"/>
      <name val="Calibri"/>
      <family val="2"/>
      <scheme val="minor"/>
    </font>
    <font>
      <sz val="10"/>
      <name val="Arial"/>
      <family val="2"/>
    </font>
    <font>
      <b/>
      <sz val="18"/>
      <color rgb="FF005CAF"/>
      <name val="Arial"/>
      <family val="2"/>
    </font>
    <font>
      <sz val="11"/>
      <name val="Arial"/>
      <family val="2"/>
    </font>
    <font>
      <b/>
      <sz val="11"/>
      <name val="Arial"/>
      <family val="2"/>
    </font>
    <font>
      <sz val="11"/>
      <name val="Calibri"/>
      <family val="2"/>
      <scheme val="minor"/>
    </font>
    <font>
      <b/>
      <sz val="14"/>
      <color rgb="FF005CAF"/>
      <name val="Arial"/>
      <family val="2"/>
    </font>
    <font>
      <b/>
      <u/>
      <sz val="12"/>
      <color rgb="FF005CAF"/>
      <name val="Calibri"/>
      <family val="2"/>
      <scheme val="minor"/>
    </font>
    <font>
      <b/>
      <sz val="14"/>
      <color rgb="FF22789A"/>
      <name val="Arial"/>
      <family val="2"/>
    </font>
    <font>
      <b/>
      <sz val="11"/>
      <color rgb="FF22789A"/>
      <name val="Arial"/>
      <family val="2"/>
    </font>
    <font>
      <b/>
      <sz val="11"/>
      <name val="Calibri"/>
      <family val="2"/>
      <scheme val="minor"/>
    </font>
    <font>
      <sz val="11"/>
      <color rgb="FF595A5B"/>
      <name val="Calibri"/>
      <family val="2"/>
      <scheme val="minor"/>
    </font>
    <font>
      <b/>
      <sz val="18"/>
      <color rgb="FF22789A"/>
      <name val="Arial"/>
      <family val="2"/>
    </font>
    <font>
      <b/>
      <sz val="11"/>
      <color rgb="FF455560"/>
      <name val="Calibri"/>
      <family val="2"/>
      <scheme val="minor"/>
    </font>
    <font>
      <i/>
      <sz val="11"/>
      <color rgb="FF455560"/>
      <name val="Calibri"/>
      <family val="2"/>
      <scheme val="minor"/>
    </font>
    <font>
      <sz val="11"/>
      <color rgb="FF333333"/>
      <name val="Arial Unicode MS"/>
      <family val="2"/>
    </font>
    <font>
      <sz val="9"/>
      <color rgb="FF373737"/>
      <name val="Arial"/>
      <family val="2"/>
    </font>
    <font>
      <b/>
      <i/>
      <sz val="11"/>
      <name val="Arial"/>
      <family val="2"/>
    </font>
    <font>
      <b/>
      <sz val="18"/>
      <color rgb="FF005CAF"/>
      <name val="Calibri"/>
      <family val="2"/>
      <scheme val="minor"/>
    </font>
    <font>
      <sz val="11"/>
      <color theme="1"/>
      <name val="Arial"/>
      <family val="2"/>
    </font>
    <font>
      <b/>
      <sz val="11"/>
      <color theme="1"/>
      <name val="Arial"/>
      <family val="2"/>
    </font>
    <font>
      <b/>
      <sz val="11"/>
      <color rgb="FF595A5B"/>
      <name val="Arial"/>
      <family val="2"/>
    </font>
    <font>
      <sz val="11"/>
      <color indexed="8"/>
      <name val="Calibri"/>
      <family val="2"/>
    </font>
    <font>
      <sz val="11"/>
      <color indexed="8"/>
      <name val="Arial"/>
      <family val="2"/>
    </font>
    <font>
      <sz val="11"/>
      <color indexed="8"/>
      <name val="宋体"/>
      <charset val="134"/>
    </font>
    <font>
      <sz val="11"/>
      <color indexed="9"/>
      <name val="Calibri"/>
      <family val="2"/>
    </font>
    <font>
      <sz val="11"/>
      <color indexed="9"/>
      <name val="Arial"/>
      <family val="2"/>
    </font>
    <font>
      <sz val="11"/>
      <color indexed="9"/>
      <name val="宋体"/>
      <charset val="134"/>
    </font>
    <font>
      <sz val="12"/>
      <name val="Tms Rmn"/>
    </font>
    <font>
      <sz val="10"/>
      <name val="Courier"/>
      <family val="3"/>
    </font>
    <font>
      <sz val="10"/>
      <name val="Century Gothic"/>
      <family val="2"/>
    </font>
    <font>
      <b/>
      <sz val="9"/>
      <color indexed="8"/>
      <name val="Calibri"/>
      <family val="2"/>
    </font>
    <font>
      <sz val="10"/>
      <color indexed="30"/>
      <name val="Arial"/>
      <family val="2"/>
    </font>
    <font>
      <sz val="11"/>
      <color indexed="20"/>
      <name val="Arial"/>
      <family val="2"/>
    </font>
    <font>
      <b/>
      <sz val="11"/>
      <color indexed="9"/>
      <name val="Calibri"/>
      <family val="2"/>
    </font>
    <font>
      <b/>
      <sz val="16"/>
      <name val="Arial"/>
      <family val="2"/>
    </font>
    <font>
      <b/>
      <sz val="11"/>
      <color indexed="52"/>
      <name val="Arial"/>
      <family val="2"/>
    </font>
    <font>
      <b/>
      <sz val="11"/>
      <color indexed="9"/>
      <name val="Arial"/>
      <family val="2"/>
    </font>
    <font>
      <sz val="7"/>
      <color indexed="8"/>
      <name val="Arial"/>
      <family val="2"/>
    </font>
    <font>
      <sz val="10"/>
      <color indexed="21"/>
      <name val="Arial"/>
      <family val="2"/>
    </font>
    <font>
      <sz val="10"/>
      <color indexed="13"/>
      <name val="Arial"/>
      <family val="2"/>
    </font>
    <font>
      <b/>
      <u/>
      <sz val="9"/>
      <color indexed="9"/>
      <name val="Calibri"/>
      <family val="2"/>
    </font>
    <font>
      <sz val="9"/>
      <name val="Tms Rmn"/>
    </font>
    <font>
      <i/>
      <sz val="11"/>
      <color indexed="23"/>
      <name val="Arial"/>
      <family val="2"/>
    </font>
    <font>
      <sz val="8"/>
      <name val="Arial"/>
      <family val="2"/>
    </font>
    <font>
      <i/>
      <sz val="10"/>
      <name val="Arial"/>
      <family val="2"/>
    </font>
    <font>
      <sz val="10"/>
      <color indexed="18"/>
      <name val="Arial"/>
      <family val="2"/>
    </font>
    <font>
      <sz val="9"/>
      <color indexed="57"/>
      <name val="Calibri"/>
      <family val="2"/>
    </font>
    <font>
      <sz val="11"/>
      <color indexed="17"/>
      <name val="Calibri"/>
      <family val="2"/>
    </font>
    <font>
      <sz val="11"/>
      <color indexed="17"/>
      <name val="Arial"/>
      <family val="2"/>
    </font>
    <font>
      <sz val="9"/>
      <color indexed="8"/>
      <name val="Calibri"/>
      <family val="2"/>
    </font>
    <font>
      <b/>
      <sz val="10"/>
      <name val="Arial"/>
      <family val="2"/>
    </font>
    <font>
      <b/>
      <i/>
      <sz val="16"/>
      <color indexed="8"/>
      <name val="Arial"/>
      <family val="2"/>
    </font>
    <font>
      <b/>
      <sz val="15"/>
      <color indexed="56"/>
      <name val="Arial"/>
      <family val="2"/>
    </font>
    <font>
      <b/>
      <sz val="11"/>
      <color indexed="57"/>
      <name val="Calibri"/>
      <family val="2"/>
    </font>
    <font>
      <b/>
      <sz val="13"/>
      <color indexed="56"/>
      <name val="Arial"/>
      <family val="2"/>
    </font>
    <font>
      <b/>
      <sz val="11"/>
      <color indexed="56"/>
      <name val="Arial"/>
      <family val="2"/>
    </font>
    <font>
      <u/>
      <sz val="10"/>
      <color indexed="12"/>
      <name val="Arial"/>
      <family val="2"/>
    </font>
    <font>
      <u/>
      <sz val="11"/>
      <color indexed="12"/>
      <name val="Calibri"/>
      <family val="2"/>
    </font>
    <font>
      <sz val="8"/>
      <color indexed="17"/>
      <name val="Arial"/>
      <family val="2"/>
    </font>
    <font>
      <sz val="11"/>
      <color indexed="62"/>
      <name val="Calibri"/>
      <family val="2"/>
    </font>
    <font>
      <sz val="11"/>
      <color indexed="62"/>
      <name val="Arial"/>
      <family val="2"/>
    </font>
    <font>
      <sz val="11"/>
      <color indexed="52"/>
      <name val="Arial"/>
      <family val="2"/>
    </font>
    <font>
      <sz val="10"/>
      <name val="MS Sans Serif"/>
      <family val="2"/>
    </font>
    <font>
      <sz val="11"/>
      <color indexed="60"/>
      <name val="Calibri"/>
      <family val="2"/>
    </font>
    <font>
      <sz val="11"/>
      <color indexed="60"/>
      <name val="Arial"/>
      <family val="2"/>
    </font>
    <font>
      <sz val="10"/>
      <color indexed="8"/>
      <name val="Times New Roman"/>
      <family val="2"/>
    </font>
    <font>
      <sz val="12"/>
      <name val="SWISS"/>
    </font>
    <font>
      <b/>
      <sz val="14"/>
      <color theme="0"/>
      <name val="Arial"/>
      <family val="2"/>
    </font>
  </fonts>
  <fills count="43">
    <fill>
      <patternFill patternType="none"/>
    </fill>
    <fill>
      <patternFill patternType="gray125"/>
    </fill>
    <fill>
      <patternFill patternType="solid">
        <fgColor theme="0"/>
        <bgColor indexed="64"/>
      </patternFill>
    </fill>
    <fill>
      <patternFill patternType="solid">
        <f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4"/>
        <bgColor indexed="64"/>
      </patternFill>
    </fill>
    <fill>
      <patternFill patternType="solid">
        <fgColor indexed="47"/>
        <bgColor indexed="64"/>
      </patternFill>
    </fill>
    <fill>
      <patternFill patternType="solid">
        <fgColor indexed="24"/>
        <bgColor indexed="64"/>
      </patternFill>
    </fill>
    <fill>
      <patternFill patternType="solid">
        <fgColor indexed="62"/>
        <bgColor indexed="64"/>
      </patternFill>
    </fill>
    <fill>
      <patternFill patternType="solid">
        <fgColor indexed="9"/>
        <bgColor indexed="64"/>
      </patternFill>
    </fill>
    <fill>
      <patternFill patternType="solid">
        <fgColor indexed="55"/>
      </patternFill>
    </fill>
    <fill>
      <patternFill patternType="solid">
        <fgColor indexed="41"/>
        <bgColor indexed="64"/>
      </patternFill>
    </fill>
    <fill>
      <patternFill patternType="solid">
        <fgColor indexed="55"/>
        <bgColor indexed="64"/>
      </patternFill>
    </fill>
    <fill>
      <patternFill patternType="solid">
        <fgColor indexed="54"/>
        <bgColor indexed="64"/>
      </patternFill>
    </fill>
    <fill>
      <patternFill patternType="solid">
        <fgColor indexed="57"/>
        <bgColor indexed="64"/>
      </patternFill>
    </fill>
    <fill>
      <patternFill patternType="solid">
        <fgColor indexed="53"/>
        <bgColor indexed="64"/>
      </patternFill>
    </fill>
    <fill>
      <patternFill patternType="solid">
        <fgColor indexed="10"/>
        <bgColor indexed="64"/>
      </patternFill>
    </fill>
    <fill>
      <patternFill patternType="solid">
        <fgColor indexed="27"/>
        <bgColor indexed="64"/>
      </patternFill>
    </fill>
    <fill>
      <patternFill patternType="solid">
        <fgColor indexed="43"/>
        <bgColor indexed="64"/>
      </patternFill>
    </fill>
    <fill>
      <patternFill patternType="solid">
        <fgColor indexed="44"/>
        <bgColor indexed="64"/>
      </patternFill>
    </fill>
    <fill>
      <patternFill patternType="solid">
        <fgColor indexed="15"/>
      </patternFill>
    </fill>
    <fill>
      <patternFill patternType="solid">
        <fgColor indexed="22"/>
        <bgColor indexed="64"/>
      </patternFill>
    </fill>
  </fills>
  <borders count="14">
    <border>
      <left/>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thin">
        <color indexed="64"/>
      </top>
      <bottom style="thin">
        <color indexed="64"/>
      </bottom>
      <diagonal/>
    </border>
    <border>
      <left style="hair">
        <color indexed="22"/>
      </left>
      <right style="thin">
        <color indexed="9"/>
      </right>
      <top/>
      <bottom style="hair">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s>
  <cellStyleXfs count="21844">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15" fillId="0" borderId="0"/>
    <xf numFmtId="0" fontId="15" fillId="0" borderId="0"/>
    <xf numFmtId="0" fontId="2" fillId="0" borderId="0"/>
    <xf numFmtId="0"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0" fontId="15" fillId="3" borderId="0" applyNumberFormat="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78" fontId="37"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178" fontId="37"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78" fontId="37"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78" fontId="37"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178" fontId="37"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178" fontId="37"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178" fontId="38" fillId="10" borderId="0" applyNumberFormat="0" applyBorder="0" applyAlignment="0" applyProtection="0">
      <alignment vertical="center"/>
    </xf>
    <xf numFmtId="178" fontId="38" fillId="5" borderId="0" applyNumberFormat="0" applyBorder="0" applyAlignment="0" applyProtection="0">
      <alignment vertical="center"/>
    </xf>
    <xf numFmtId="178" fontId="38" fillId="11" borderId="0" applyNumberFormat="0" applyBorder="0" applyAlignment="0" applyProtection="0">
      <alignment vertical="center"/>
    </xf>
    <xf numFmtId="178" fontId="38" fillId="10" borderId="0" applyNumberFormat="0" applyBorder="0" applyAlignment="0" applyProtection="0">
      <alignment vertical="center"/>
    </xf>
    <xf numFmtId="178" fontId="38" fillId="8" borderId="0" applyNumberFormat="0" applyBorder="0" applyAlignment="0" applyProtection="0">
      <alignment vertical="center"/>
    </xf>
    <xf numFmtId="178" fontId="38" fillId="9" borderId="0" applyNumberFormat="0" applyBorder="0" applyAlignment="0" applyProtection="0">
      <alignment vertical="center"/>
    </xf>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8" fontId="37"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178" fontId="37"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178" fontId="37"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78" fontId="37"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8" fontId="37"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78" fontId="37"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78" fontId="38" fillId="16" borderId="0" applyNumberFormat="0" applyBorder="0" applyAlignment="0" applyProtection="0">
      <alignment vertical="center"/>
    </xf>
    <xf numFmtId="178" fontId="38" fillId="13" borderId="0" applyNumberFormat="0" applyBorder="0" applyAlignment="0" applyProtection="0">
      <alignment vertical="center"/>
    </xf>
    <xf numFmtId="178" fontId="38" fillId="17" borderId="0" applyNumberFormat="0" applyBorder="0" applyAlignment="0" applyProtection="0">
      <alignment vertical="center"/>
    </xf>
    <xf numFmtId="178" fontId="38" fillId="16" borderId="0" applyNumberFormat="0" applyBorder="0" applyAlignment="0" applyProtection="0">
      <alignment vertical="center"/>
    </xf>
    <xf numFmtId="178" fontId="38" fillId="12" borderId="0" applyNumberFormat="0" applyBorder="0" applyAlignment="0" applyProtection="0">
      <alignment vertical="center"/>
    </xf>
    <xf numFmtId="178" fontId="38" fillId="9" borderId="0" applyNumberFormat="0" applyBorder="0" applyAlignment="0" applyProtection="0">
      <alignment vertical="center"/>
    </xf>
    <xf numFmtId="178" fontId="40" fillId="18" borderId="0" applyNumberFormat="0" applyBorder="0" applyAlignment="0" applyProtection="0"/>
    <xf numFmtId="0" fontId="39" fillId="18" borderId="0" applyNumberFormat="0" applyBorder="0" applyAlignment="0" applyProtection="0"/>
    <xf numFmtId="178" fontId="40" fillId="13" borderId="0" applyNumberFormat="0" applyBorder="0" applyAlignment="0" applyProtection="0"/>
    <xf numFmtId="0" fontId="39" fillId="13" borderId="0" applyNumberFormat="0" applyBorder="0" applyAlignment="0" applyProtection="0"/>
    <xf numFmtId="178" fontId="40" fillId="14" borderId="0" applyNumberFormat="0" applyBorder="0" applyAlignment="0" applyProtection="0"/>
    <xf numFmtId="0" fontId="39" fillId="14" borderId="0" applyNumberFormat="0" applyBorder="0" applyAlignment="0" applyProtection="0"/>
    <xf numFmtId="178" fontId="40" fillId="19" borderId="0" applyNumberFormat="0" applyBorder="0" applyAlignment="0" applyProtection="0"/>
    <xf numFmtId="0" fontId="39" fillId="19" borderId="0" applyNumberFormat="0" applyBorder="0" applyAlignment="0" applyProtection="0"/>
    <xf numFmtId="178" fontId="40" fillId="20" borderId="0" applyNumberFormat="0" applyBorder="0" applyAlignment="0" applyProtection="0"/>
    <xf numFmtId="0" fontId="39" fillId="20" borderId="0" applyNumberFormat="0" applyBorder="0" applyAlignment="0" applyProtection="0"/>
    <xf numFmtId="178" fontId="40" fillId="21" borderId="0" applyNumberFormat="0" applyBorder="0" applyAlignment="0" applyProtection="0"/>
    <xf numFmtId="0" fontId="39" fillId="21" borderId="0" applyNumberFormat="0" applyBorder="0" applyAlignment="0" applyProtection="0"/>
    <xf numFmtId="178" fontId="41" fillId="20" borderId="0" applyNumberFormat="0" applyBorder="0" applyAlignment="0" applyProtection="0">
      <alignment vertical="center"/>
    </xf>
    <xf numFmtId="178" fontId="41" fillId="13" borderId="0" applyNumberFormat="0" applyBorder="0" applyAlignment="0" applyProtection="0">
      <alignment vertical="center"/>
    </xf>
    <xf numFmtId="178" fontId="41" fillId="17" borderId="0" applyNumberFormat="0" applyBorder="0" applyAlignment="0" applyProtection="0">
      <alignment vertical="center"/>
    </xf>
    <xf numFmtId="178" fontId="41" fillId="16" borderId="0" applyNumberFormat="0" applyBorder="0" applyAlignment="0" applyProtection="0">
      <alignment vertical="center"/>
    </xf>
    <xf numFmtId="178" fontId="41" fillId="20" borderId="0" applyNumberFormat="0" applyBorder="0" applyAlignment="0" applyProtection="0">
      <alignment vertical="center"/>
    </xf>
    <xf numFmtId="178" fontId="41" fillId="21" borderId="0" applyNumberFormat="0" applyBorder="0" applyAlignment="0" applyProtection="0">
      <alignment vertical="center"/>
    </xf>
    <xf numFmtId="178" fontId="40" fillId="22" borderId="0" applyNumberFormat="0" applyBorder="0" applyAlignment="0" applyProtection="0"/>
    <xf numFmtId="178" fontId="40" fillId="23" borderId="0" applyNumberFormat="0" applyBorder="0" applyAlignment="0" applyProtection="0"/>
    <xf numFmtId="178" fontId="40" fillId="24" borderId="0" applyNumberFormat="0" applyBorder="0" applyAlignment="0" applyProtection="0"/>
    <xf numFmtId="178" fontId="40" fillId="19" borderId="0" applyNumberFormat="0" applyBorder="0" applyAlignment="0" applyProtection="0"/>
    <xf numFmtId="178" fontId="40" fillId="20" borderId="0" applyNumberFormat="0" applyBorder="0" applyAlignment="0" applyProtection="0"/>
    <xf numFmtId="178" fontId="40" fillId="25" borderId="0" applyNumberFormat="0" applyBorder="0" applyAlignment="0" applyProtection="0"/>
    <xf numFmtId="3" fontId="36" fillId="26" borderId="0" applyFill="0">
      <alignment horizontal="center"/>
    </xf>
    <xf numFmtId="0" fontId="15" fillId="0" borderId="0" applyNumberFormat="0" applyFill="0" applyBorder="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179" fontId="45" fillId="0" borderId="0"/>
    <xf numFmtId="164" fontId="46" fillId="27" borderId="0" applyBorder="0"/>
    <xf numFmtId="0" fontId="15" fillId="28" borderId="0" applyNumberFormat="0" applyBorder="0" applyAlignment="0">
      <alignment vertical="center"/>
    </xf>
    <xf numFmtId="178" fontId="47" fillId="5" borderId="0" applyNumberFormat="0" applyBorder="0" applyAlignment="0" applyProtection="0"/>
    <xf numFmtId="0" fontId="48" fillId="29" borderId="0"/>
    <xf numFmtId="0" fontId="49" fillId="30" borderId="3" applyNumberFormat="0" applyFont="0" applyFill="0" applyAlignment="0"/>
    <xf numFmtId="178" fontId="50" fillId="16" borderId="4" applyNumberFormat="0" applyAlignment="0" applyProtection="0"/>
    <xf numFmtId="178" fontId="50" fillId="16" borderId="4" applyNumberFormat="0" applyAlignment="0" applyProtection="0"/>
    <xf numFmtId="178" fontId="50" fillId="16" borderId="4" applyNumberFormat="0" applyAlignment="0" applyProtection="0"/>
    <xf numFmtId="178" fontId="50" fillId="16" borderId="4" applyNumberFormat="0" applyAlignment="0" applyProtection="0"/>
    <xf numFmtId="178" fontId="50" fillId="16" borderId="4" applyNumberFormat="0" applyAlignment="0" applyProtection="0"/>
    <xf numFmtId="178" fontId="50" fillId="16" borderId="4" applyNumberFormat="0" applyAlignment="0" applyProtection="0"/>
    <xf numFmtId="177" fontId="15" fillId="30" borderId="5" applyNumberFormat="0" applyAlignment="0">
      <alignment horizontal="center"/>
    </xf>
    <xf numFmtId="178" fontId="51" fillId="31" borderId="6"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15" fillId="0" borderId="0" applyFont="0" applyFill="0" applyBorder="0" applyAlignment="0" applyProtection="0"/>
    <xf numFmtId="0" fontId="15" fillId="0" borderId="7">
      <alignment horizontal="center"/>
    </xf>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0" fontId="15" fillId="0" borderId="0" applyFont="0" applyFill="0" applyBorder="0" applyAlignment="0" applyProtection="0"/>
    <xf numFmtId="0" fontId="15" fillId="32" borderId="0" applyNumberFormat="0">
      <alignment vertical="center"/>
      <protection locked="0"/>
    </xf>
    <xf numFmtId="171" fontId="53" fillId="33" borderId="0" applyBorder="0"/>
    <xf numFmtId="171" fontId="54" fillId="34" borderId="0">
      <alignment horizontal="center"/>
    </xf>
    <xf numFmtId="1" fontId="55" fillId="35" borderId="0">
      <alignment horizontal="left"/>
    </xf>
    <xf numFmtId="181" fontId="15" fillId="36" borderId="0" applyNumberFormat="0" applyBorder="0"/>
    <xf numFmtId="164" fontId="56" fillId="0" borderId="0"/>
    <xf numFmtId="0" fontId="15" fillId="37" borderId="0"/>
    <xf numFmtId="178" fontId="57" fillId="0" borderId="0" applyNumberFormat="0" applyFill="0" applyBorder="0" applyAlignment="0" applyProtection="0"/>
    <xf numFmtId="2" fontId="15" fillId="0" borderId="0" applyFont="0" applyFill="0" applyBorder="0" applyAlignment="0" applyProtection="0"/>
    <xf numFmtId="171" fontId="58" fillId="0" borderId="0"/>
    <xf numFmtId="164" fontId="17" fillId="38" borderId="0"/>
    <xf numFmtId="0" fontId="59" fillId="39" borderId="0"/>
    <xf numFmtId="171" fontId="60" fillId="40" borderId="0"/>
    <xf numFmtId="181" fontId="15" fillId="6" borderId="0" applyNumberFormat="0" applyBorder="0"/>
    <xf numFmtId="0" fontId="15" fillId="6" borderId="8" applyNumberFormat="0" applyBorder="0">
      <alignment vertical="center"/>
    </xf>
    <xf numFmtId="1" fontId="61" fillId="0" borderId="0" applyFill="0"/>
    <xf numFmtId="181" fontId="15" fillId="6" borderId="0" applyBorder="0"/>
    <xf numFmtId="178" fontId="63" fillId="6" borderId="0" applyNumberFormat="0" applyBorder="0" applyAlignment="0" applyProtection="0"/>
    <xf numFmtId="1" fontId="64" fillId="0" borderId="0" applyFill="0"/>
    <xf numFmtId="0" fontId="65" fillId="41" borderId="0" applyNumberFormat="0" applyBorder="0" applyAlignment="0"/>
    <xf numFmtId="182" fontId="15" fillId="41" borderId="0" applyNumberFormat="0" applyBorder="0" applyAlignment="0"/>
    <xf numFmtId="0" fontId="66" fillId="0" borderId="0">
      <alignment horizontal="center"/>
    </xf>
    <xf numFmtId="178" fontId="67" fillId="0" borderId="9" applyNumberFormat="0" applyFill="0" applyAlignment="0" applyProtection="0"/>
    <xf numFmtId="0" fontId="68" fillId="0" borderId="0"/>
    <xf numFmtId="178" fontId="69" fillId="0" borderId="10" applyNumberFormat="0" applyFill="0" applyAlignment="0" applyProtection="0"/>
    <xf numFmtId="178" fontId="70" fillId="0" borderId="11" applyNumberFormat="0" applyFill="0" applyAlignment="0" applyProtection="0"/>
    <xf numFmtId="178" fontId="70" fillId="0" borderId="11" applyNumberFormat="0" applyFill="0" applyAlignment="0" applyProtection="0"/>
    <xf numFmtId="178" fontId="70" fillId="0" borderId="11" applyNumberFormat="0" applyFill="0" applyAlignment="0" applyProtection="0"/>
    <xf numFmtId="178" fontId="70" fillId="0" borderId="11" applyNumberFormat="0" applyFill="0" applyAlignment="0" applyProtection="0"/>
    <xf numFmtId="178" fontId="70" fillId="0" borderId="0" applyNumberFormat="0" applyFill="0" applyBorder="0" applyAlignment="0" applyProtection="0"/>
    <xf numFmtId="0" fontId="66" fillId="0" borderId="0">
      <alignment horizontal="center" textRotation="9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82" fontId="71"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0" fontId="72" fillId="0" borderId="0" applyNumberFormat="0" applyFill="0" applyBorder="0" applyAlignment="0" applyProtection="0"/>
    <xf numFmtId="0" fontId="71" fillId="0" borderId="0" applyNumberFormat="0" applyFill="0" applyBorder="0" applyAlignment="0" applyProtection="0"/>
    <xf numFmtId="178"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1" fillId="0" borderId="0" applyNumberFormat="0" applyFill="0" applyBorder="0" applyAlignment="0" applyProtection="0"/>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0" fontId="73" fillId="42" borderId="0">
      <alignment horizontal="center" vertical="center"/>
    </xf>
    <xf numFmtId="0" fontId="15" fillId="10" borderId="12" applyNumberFormat="0">
      <alignment vertical="center"/>
      <protection locked="0"/>
    </xf>
    <xf numFmtId="178" fontId="75" fillId="9" borderId="4" applyNumberFormat="0" applyAlignment="0" applyProtection="0"/>
    <xf numFmtId="178" fontId="75" fillId="9" borderId="4" applyNumberFormat="0" applyAlignment="0" applyProtection="0"/>
    <xf numFmtId="178" fontId="75" fillId="9" borderId="4" applyNumberFormat="0" applyAlignment="0" applyProtection="0"/>
    <xf numFmtId="178" fontId="75" fillId="9" borderId="4" applyNumberFormat="0" applyAlignment="0" applyProtection="0"/>
    <xf numFmtId="178" fontId="75" fillId="9" borderId="4" applyNumberFormat="0" applyAlignment="0" applyProtection="0"/>
    <xf numFmtId="0" fontId="74" fillId="9" borderId="4" applyNumberFormat="0" applyAlignment="0" applyProtection="0"/>
    <xf numFmtId="178" fontId="75" fillId="9" borderId="4" applyNumberFormat="0" applyAlignment="0" applyProtection="0"/>
    <xf numFmtId="178" fontId="75" fillId="9" borderId="4" applyNumberFormat="0" applyAlignment="0" applyProtection="0"/>
    <xf numFmtId="178" fontId="75" fillId="9" borderId="4" applyNumberFormat="0" applyAlignment="0" applyProtection="0"/>
    <xf numFmtId="0" fontId="74" fillId="9" borderId="4" applyNumberFormat="0" applyAlignment="0" applyProtection="0"/>
    <xf numFmtId="0" fontId="74" fillId="9" borderId="4" applyNumberFormat="0" applyAlignment="0" applyProtection="0"/>
    <xf numFmtId="0" fontId="74" fillId="9" borderId="4" applyNumberFormat="0" applyAlignment="0" applyProtection="0"/>
    <xf numFmtId="0" fontId="74" fillId="9" borderId="4" applyNumberFormat="0" applyAlignment="0" applyProtection="0"/>
    <xf numFmtId="0" fontId="74" fillId="9" borderId="4" applyNumberFormat="0" applyAlignment="0" applyProtection="0"/>
    <xf numFmtId="181" fontId="15" fillId="10" borderId="12" applyNumberFormat="0"/>
    <xf numFmtId="171" fontId="62" fillId="37" borderId="4" applyAlignment="0" applyProtection="0"/>
    <xf numFmtId="178" fontId="76" fillId="0" borderId="13" applyNumberFormat="0" applyFill="0" applyAlignment="0" applyProtection="0"/>
    <xf numFmtId="38" fontId="77" fillId="0" borderId="0" applyFont="0" applyFill="0" applyBorder="0" applyAlignment="0" applyProtection="0"/>
    <xf numFmtId="40" fontId="77" fillId="0" borderId="0" applyFont="0" applyFill="0" applyBorder="0" applyAlignment="0" applyProtection="0"/>
    <xf numFmtId="183" fontId="77" fillId="0" borderId="0" applyFont="0" applyFill="0" applyBorder="0" applyAlignment="0" applyProtection="0"/>
    <xf numFmtId="183" fontId="77" fillId="0" borderId="0" applyFont="0" applyFill="0" applyBorder="0" applyAlignment="0" applyProtection="0"/>
    <xf numFmtId="178" fontId="79"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6" fillId="0" borderId="0"/>
    <xf numFmtId="184" fontId="58" fillId="0" borderId="0"/>
    <xf numFmtId="185" fontId="5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8"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Protection="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8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8"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Protection="0"/>
    <xf numFmtId="0" fontId="36" fillId="0" borderId="0" applyFill="0" applyProtection="0"/>
    <xf numFmtId="0" fontId="36" fillId="0" borderId="0" applyFill="0" applyProtection="0"/>
    <xf numFmtId="3" fontId="81" fillId="0" borderId="0"/>
    <xf numFmtId="3" fontId="81" fillId="0" borderId="0"/>
    <xf numFmtId="0" fontId="37" fillId="0" borderId="0"/>
    <xf numFmtId="0" fontId="37" fillId="0" borderId="0"/>
    <xf numFmtId="3" fontId="81" fillId="0" borderId="0"/>
    <xf numFmtId="3" fontId="81" fillId="0" borderId="0"/>
    <xf numFmtId="3" fontId="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204">
    <xf numFmtId="0" fontId="0" fillId="0" borderId="0" xfId="0"/>
    <xf numFmtId="0" fontId="4" fillId="0" borderId="0" xfId="0" applyFont="1"/>
    <xf numFmtId="0" fontId="5" fillId="0" borderId="0" xfId="0" applyFont="1"/>
    <xf numFmtId="0" fontId="6" fillId="0" borderId="0" xfId="0" applyFont="1"/>
    <xf numFmtId="0" fontId="0" fillId="0" borderId="0" xfId="0" applyAlignment="1">
      <alignment horizontal="left" indent="2"/>
    </xf>
    <xf numFmtId="0" fontId="7" fillId="0" borderId="0" xfId="0" applyFont="1"/>
    <xf numFmtId="0" fontId="8" fillId="0" borderId="0" xfId="0" applyFont="1"/>
    <xf numFmtId="0" fontId="9" fillId="0" borderId="0" xfId="0" applyFont="1" applyAlignment="1">
      <alignment wrapText="1"/>
    </xf>
    <xf numFmtId="0" fontId="10" fillId="0" borderId="0" xfId="0" applyFont="1"/>
    <xf numFmtId="0" fontId="11" fillId="0" borderId="0" xfId="3" applyFont="1" applyAlignment="1">
      <alignment horizontal="left"/>
    </xf>
    <xf numFmtId="0" fontId="6" fillId="0" borderId="0" xfId="3" applyFont="1" applyAlignment="1">
      <alignment horizontal="left" indent="2"/>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right"/>
    </xf>
    <xf numFmtId="0" fontId="14" fillId="0" borderId="0" xfId="3" applyFont="1" applyAlignment="1">
      <alignment horizontal="left"/>
    </xf>
    <xf numFmtId="14" fontId="13" fillId="0" borderId="0" xfId="0" applyNumberFormat="1" applyFont="1"/>
    <xf numFmtId="0" fontId="13" fillId="0" borderId="0" xfId="0" applyFont="1" applyAlignment="1" applyProtection="1">
      <alignment horizontal="left"/>
      <protection locked="0"/>
    </xf>
    <xf numFmtId="164" fontId="16" fillId="0" borderId="0" xfId="4" applyNumberFormat="1" applyFont="1"/>
    <xf numFmtId="1" fontId="17" fillId="0" borderId="0" xfId="0" applyNumberFormat="1" applyFont="1" applyAlignment="1" applyProtection="1">
      <alignment horizontal="right"/>
      <protection locked="0"/>
    </xf>
    <xf numFmtId="1" fontId="18" fillId="0" borderId="1" xfId="5" applyNumberFormat="1" applyFont="1" applyBorder="1" applyAlignment="1">
      <alignment horizontal="right" wrapText="1"/>
    </xf>
    <xf numFmtId="164" fontId="18" fillId="0" borderId="1" xfId="5" applyNumberFormat="1" applyFont="1" applyBorder="1" applyAlignment="1">
      <alignment horizontal="right" wrapText="1"/>
    </xf>
    <xf numFmtId="164" fontId="18" fillId="0" borderId="0" xfId="5" applyNumberFormat="1" applyFont="1" applyAlignment="1">
      <alignment horizontal="left"/>
    </xf>
    <xf numFmtId="165" fontId="13" fillId="0" borderId="0" xfId="0" applyNumberFormat="1" applyFont="1" applyAlignment="1">
      <alignment horizontal="right"/>
    </xf>
    <xf numFmtId="164" fontId="17" fillId="0" borderId="0" xfId="5" applyNumberFormat="1" applyFont="1" applyAlignment="1">
      <alignment horizontal="left"/>
    </xf>
    <xf numFmtId="164" fontId="17" fillId="0" borderId="0" xfId="0" applyNumberFormat="1" applyFont="1"/>
    <xf numFmtId="164" fontId="17" fillId="0" borderId="0" xfId="5" applyNumberFormat="1" applyFont="1" applyAlignment="1">
      <alignment horizontal="left" indent="1"/>
    </xf>
    <xf numFmtId="164" fontId="17" fillId="0" borderId="0" xfId="5" applyNumberFormat="1" applyFont="1" applyAlignment="1">
      <alignment horizontal="left" indent="2"/>
    </xf>
    <xf numFmtId="164" fontId="17" fillId="0" borderId="0" xfId="4" applyNumberFormat="1" applyFont="1"/>
    <xf numFmtId="166" fontId="13" fillId="0" borderId="0" xfId="2" applyNumberFormat="1" applyFont="1" applyAlignment="1">
      <alignment horizontal="right"/>
    </xf>
    <xf numFmtId="0" fontId="17" fillId="0" borderId="0" xfId="0" applyFont="1"/>
    <xf numFmtId="0" fontId="17" fillId="0" borderId="0" xfId="0" applyFont="1" applyAlignment="1">
      <alignment horizontal="left"/>
    </xf>
    <xf numFmtId="0" fontId="20" fillId="0" borderId="0" xfId="0" applyFont="1" applyAlignment="1">
      <alignment horizontal="left"/>
    </xf>
    <xf numFmtId="0" fontId="21" fillId="0" borderId="0" xfId="3" applyFont="1" applyAlignment="1">
      <alignment horizontal="left"/>
    </xf>
    <xf numFmtId="0" fontId="17" fillId="0" borderId="0" xfId="0" applyFont="1" applyAlignment="1">
      <alignment horizontal="right"/>
    </xf>
    <xf numFmtId="14" fontId="0" fillId="0" borderId="0" xfId="0" applyNumberFormat="1"/>
    <xf numFmtId="0" fontId="17" fillId="0" borderId="0" xfId="0" applyFont="1" applyAlignment="1" applyProtection="1">
      <alignment horizontal="left"/>
      <protection locked="0"/>
    </xf>
    <xf numFmtId="1" fontId="17" fillId="0" borderId="0" xfId="0" applyNumberFormat="1" applyFont="1" applyAlignment="1">
      <alignment horizontal="right"/>
    </xf>
    <xf numFmtId="164" fontId="22" fillId="0" borderId="0" xfId="4" applyNumberFormat="1" applyFont="1"/>
    <xf numFmtId="0" fontId="18" fillId="0" borderId="1" xfId="0" quotePrefix="1" applyFont="1" applyBorder="1" applyAlignment="1">
      <alignment horizontal="right"/>
    </xf>
    <xf numFmtId="0" fontId="17" fillId="0" borderId="0" xfId="0" applyFont="1" applyAlignment="1" applyProtection="1">
      <alignment horizontal="right"/>
      <protection locked="0"/>
    </xf>
    <xf numFmtId="167" fontId="17" fillId="0" borderId="0" xfId="0" applyNumberFormat="1" applyFont="1" applyAlignment="1">
      <alignment horizontal="right"/>
    </xf>
    <xf numFmtId="2" fontId="17" fillId="0" borderId="0" xfId="0" applyNumberFormat="1" applyFont="1" applyAlignment="1">
      <alignment horizontal="right"/>
    </xf>
    <xf numFmtId="168" fontId="17" fillId="0" borderId="0" xfId="0" applyNumberFormat="1" applyFont="1" applyAlignment="1">
      <alignment horizontal="right"/>
    </xf>
    <xf numFmtId="169" fontId="17" fillId="0" borderId="0" xfId="0" applyNumberFormat="1" applyFont="1" applyAlignment="1">
      <alignment horizontal="right"/>
    </xf>
    <xf numFmtId="0" fontId="17" fillId="0" borderId="0" xfId="0" quotePrefix="1" applyFont="1" applyAlignment="1">
      <alignment horizontal="right"/>
    </xf>
    <xf numFmtId="14" fontId="17" fillId="0" borderId="0" xfId="0" applyNumberFormat="1" applyFont="1" applyAlignment="1" applyProtection="1">
      <alignment horizontal="left"/>
      <protection locked="0"/>
    </xf>
    <xf numFmtId="14" fontId="17" fillId="0" borderId="0" xfId="0" applyNumberFormat="1" applyFont="1"/>
    <xf numFmtId="0" fontId="18" fillId="0" borderId="1" xfId="0" applyFont="1" applyBorder="1" applyAlignment="1">
      <alignment horizontal="right"/>
    </xf>
    <xf numFmtId="0" fontId="18" fillId="0" borderId="0" xfId="0" applyFont="1" applyAlignment="1">
      <alignment horizontal="right"/>
    </xf>
    <xf numFmtId="0" fontId="18" fillId="0" borderId="0" xfId="0" quotePrefix="1" applyFont="1" applyAlignment="1">
      <alignment horizontal="right"/>
    </xf>
    <xf numFmtId="0" fontId="18" fillId="0" borderId="0" xfId="0" applyFont="1" applyAlignment="1" applyProtection="1">
      <alignment horizontal="left"/>
      <protection locked="0"/>
    </xf>
    <xf numFmtId="170" fontId="17" fillId="0" borderId="0" xfId="0" applyNumberFormat="1" applyFont="1" applyAlignment="1">
      <alignment horizontal="right"/>
    </xf>
    <xf numFmtId="0" fontId="17" fillId="0" borderId="0" xfId="0" applyFont="1" applyProtection="1">
      <protection locked="0"/>
    </xf>
    <xf numFmtId="3" fontId="17" fillId="0" borderId="0" xfId="0" applyNumberFormat="1" applyFont="1" applyAlignment="1">
      <alignment horizontal="right"/>
    </xf>
    <xf numFmtId="171" fontId="17" fillId="0" borderId="0" xfId="0" applyNumberFormat="1" applyFont="1" applyAlignment="1">
      <alignment horizontal="right"/>
    </xf>
    <xf numFmtId="0" fontId="17" fillId="0" borderId="2" xfId="0" applyFont="1" applyBorder="1" applyAlignment="1">
      <alignment horizontal="left"/>
    </xf>
    <xf numFmtId="0" fontId="17" fillId="0" borderId="2" xfId="0" applyFont="1" applyBorder="1" applyAlignment="1">
      <alignment horizontal="right"/>
    </xf>
    <xf numFmtId="0" fontId="18" fillId="0" borderId="0" xfId="0" applyFont="1" applyAlignment="1">
      <alignment horizontal="left"/>
    </xf>
    <xf numFmtId="0" fontId="17" fillId="0" borderId="0" xfId="0" applyFont="1" applyAlignment="1">
      <alignment horizontal="center"/>
    </xf>
    <xf numFmtId="172" fontId="18" fillId="0" borderId="0" xfId="0" applyNumberFormat="1" applyFont="1" applyAlignment="1">
      <alignment horizontal="right"/>
    </xf>
    <xf numFmtId="0" fontId="18" fillId="0" borderId="0" xfId="0" applyFont="1" applyAlignment="1" applyProtection="1">
      <alignment horizontal="right"/>
      <protection locked="0"/>
    </xf>
    <xf numFmtId="168" fontId="18" fillId="0" borderId="0" xfId="0" applyNumberFormat="1" applyFont="1" applyAlignment="1">
      <alignment horizontal="center"/>
    </xf>
    <xf numFmtId="0" fontId="17" fillId="0" borderId="2" xfId="0" applyFont="1" applyBorder="1" applyAlignment="1">
      <alignment horizontal="center"/>
    </xf>
    <xf numFmtId="0" fontId="17" fillId="0" borderId="2" xfId="0" applyFont="1" applyBorder="1"/>
    <xf numFmtId="0" fontId="17" fillId="0" borderId="0" xfId="0" applyFont="1" applyAlignment="1">
      <alignment vertical="center"/>
    </xf>
    <xf numFmtId="0" fontId="17" fillId="0" borderId="0" xfId="0" applyFont="1" applyAlignment="1" applyProtection="1">
      <alignment horizontal="left" vertical="center"/>
      <protection locked="0"/>
    </xf>
    <xf numFmtId="168" fontId="17" fillId="0" borderId="0" xfId="0" applyNumberFormat="1" applyFont="1" applyAlignment="1">
      <alignment horizontal="center" vertical="center"/>
    </xf>
    <xf numFmtId="164" fontId="23" fillId="0" borderId="0" xfId="4" applyNumberFormat="1" applyFont="1"/>
    <xf numFmtId="168" fontId="17" fillId="0" borderId="0" xfId="0" applyNumberFormat="1" applyFont="1" applyAlignment="1">
      <alignment horizontal="center"/>
    </xf>
    <xf numFmtId="3" fontId="17" fillId="0" borderId="0" xfId="0" applyNumberFormat="1" applyFont="1"/>
    <xf numFmtId="172" fontId="17" fillId="0" borderId="0" xfId="0" applyNumberFormat="1" applyFont="1" applyAlignment="1">
      <alignment horizontal="right"/>
    </xf>
    <xf numFmtId="1" fontId="17" fillId="0" borderId="0" xfId="0" applyNumberFormat="1" applyFont="1" applyAlignment="1">
      <alignment horizontal="center"/>
    </xf>
    <xf numFmtId="173" fontId="18" fillId="0" borderId="0" xfId="0" quotePrefix="1" applyNumberFormat="1" applyFont="1" applyAlignment="1">
      <alignment horizontal="right"/>
    </xf>
    <xf numFmtId="0" fontId="25" fillId="0" borderId="0" xfId="0" applyFont="1"/>
    <xf numFmtId="171" fontId="17" fillId="0" borderId="0" xfId="0" applyNumberFormat="1" applyFont="1"/>
    <xf numFmtId="0" fontId="17" fillId="0" borderId="1" xfId="0" applyFont="1" applyBorder="1" applyAlignment="1">
      <alignment horizontal="left"/>
    </xf>
    <xf numFmtId="0" fontId="17" fillId="0" borderId="1" xfId="0" applyFont="1" applyBorder="1" applyAlignment="1">
      <alignment horizontal="right"/>
    </xf>
    <xf numFmtId="0" fontId="17" fillId="0" borderId="1" xfId="0" applyFont="1" applyBorder="1" applyAlignment="1">
      <alignment horizontal="center"/>
    </xf>
    <xf numFmtId="0" fontId="17" fillId="0" borderId="1" xfId="0" applyFont="1" applyBorder="1"/>
    <xf numFmtId="164" fontId="16" fillId="0" borderId="0" xfId="4" applyNumberFormat="1" applyFont="1" applyAlignment="1">
      <alignment vertical="center"/>
    </xf>
    <xf numFmtId="0" fontId="18" fillId="0" borderId="0" xfId="0" applyFont="1" applyAlignment="1" applyProtection="1">
      <alignment vertical="center"/>
      <protection locked="0"/>
    </xf>
    <xf numFmtId="0" fontId="17" fillId="0" borderId="1" xfId="0" applyFont="1" applyBorder="1" applyAlignment="1">
      <alignment vertical="center"/>
    </xf>
    <xf numFmtId="0" fontId="18" fillId="0" borderId="0" xfId="0" applyFont="1" applyAlignment="1" applyProtection="1">
      <alignment horizontal="center" vertical="center"/>
      <protection locked="0"/>
    </xf>
    <xf numFmtId="0" fontId="18" fillId="0" borderId="0" xfId="0" applyFont="1"/>
    <xf numFmtId="3" fontId="18" fillId="0" borderId="0" xfId="0" applyNumberFormat="1" applyFont="1" applyAlignment="1">
      <alignment horizontal="right"/>
    </xf>
    <xf numFmtId="164" fontId="26" fillId="0" borderId="0" xfId="4" applyNumberFormat="1" applyFont="1"/>
    <xf numFmtId="165" fontId="17" fillId="0" borderId="0" xfId="0" applyNumberFormat="1" applyFont="1" applyAlignment="1">
      <alignment horizontal="right"/>
    </xf>
    <xf numFmtId="164" fontId="17" fillId="0" borderId="0" xfId="0" applyNumberFormat="1" applyFont="1" applyAlignment="1">
      <alignment horizontal="right"/>
    </xf>
    <xf numFmtId="9" fontId="17" fillId="0" borderId="0" xfId="2" applyFont="1"/>
    <xf numFmtId="0" fontId="17" fillId="0" borderId="0" xfId="2" applyNumberFormat="1" applyFont="1"/>
    <xf numFmtId="166" fontId="17" fillId="0" borderId="0" xfId="2" applyNumberFormat="1" applyFont="1"/>
    <xf numFmtId="164" fontId="17" fillId="0" borderId="0" xfId="2" applyNumberFormat="1" applyFont="1"/>
    <xf numFmtId="9" fontId="17" fillId="0" borderId="0" xfId="2" applyFont="1" applyAlignment="1">
      <alignment horizontal="right"/>
    </xf>
    <xf numFmtId="0" fontId="27" fillId="0" borderId="0" xfId="0" applyFont="1" applyAlignment="1">
      <alignment horizontal="left" vertical="center" readingOrder="1"/>
    </xf>
    <xf numFmtId="0" fontId="28" fillId="0" borderId="0" xfId="0" applyFont="1" applyAlignment="1">
      <alignment horizontal="left" vertical="center" readingOrder="1"/>
    </xf>
    <xf numFmtId="1" fontId="18" fillId="0" borderId="0" xfId="0" applyNumberFormat="1" applyFont="1" applyAlignment="1" applyProtection="1">
      <alignment horizontal="left"/>
      <protection locked="0"/>
    </xf>
    <xf numFmtId="0" fontId="17" fillId="0" borderId="0" xfId="0" applyFont="1" applyAlignment="1" applyProtection="1">
      <alignment horizontal="left" indent="1"/>
      <protection locked="0"/>
    </xf>
    <xf numFmtId="1" fontId="17" fillId="0" borderId="0" xfId="0" applyNumberFormat="1" applyFont="1" applyAlignment="1" applyProtection="1">
      <alignment horizontal="left"/>
      <protection locked="0"/>
    </xf>
    <xf numFmtId="9" fontId="17" fillId="0" borderId="0" xfId="0" applyNumberFormat="1" applyFont="1" applyAlignment="1">
      <alignment horizontal="right"/>
    </xf>
    <xf numFmtId="0" fontId="17" fillId="0" borderId="1" xfId="0" applyFont="1" applyBorder="1" applyAlignment="1" applyProtection="1">
      <alignment horizontal="left" indent="1"/>
      <protection locked="0"/>
    </xf>
    <xf numFmtId="170" fontId="17" fillId="0" borderId="1" xfId="0" applyNumberFormat="1" applyFont="1" applyBorder="1" applyAlignment="1">
      <alignment horizontal="right"/>
    </xf>
    <xf numFmtId="171" fontId="17" fillId="0" borderId="1" xfId="0" applyNumberFormat="1" applyFont="1" applyBorder="1" applyAlignment="1">
      <alignment horizontal="right"/>
    </xf>
    <xf numFmtId="0" fontId="12" fillId="2" borderId="0" xfId="0" applyFont="1" applyFill="1"/>
    <xf numFmtId="0" fontId="13" fillId="0" borderId="0" xfId="0" applyFont="1" applyAlignment="1" applyProtection="1">
      <alignment horizontal="right"/>
      <protection locked="0"/>
    </xf>
    <xf numFmtId="168" fontId="13" fillId="0" borderId="0" xfId="0" applyNumberFormat="1" applyFont="1" applyAlignment="1">
      <alignment horizontal="right"/>
    </xf>
    <xf numFmtId="164" fontId="17" fillId="0" borderId="0" xfId="5" applyNumberFormat="1" applyFont="1" applyAlignment="1">
      <alignment horizontal="right"/>
    </xf>
    <xf numFmtId="1" fontId="13" fillId="0" borderId="0" xfId="0" applyNumberFormat="1" applyFont="1" applyAlignment="1">
      <alignment horizontal="right"/>
    </xf>
    <xf numFmtId="170" fontId="13" fillId="0" borderId="0" xfId="0" applyNumberFormat="1" applyFont="1" applyAlignment="1">
      <alignment horizontal="right"/>
    </xf>
    <xf numFmtId="0" fontId="13" fillId="0" borderId="2" xfId="0" applyFont="1" applyBorder="1" applyAlignment="1">
      <alignment horizontal="left"/>
    </xf>
    <xf numFmtId="0" fontId="13" fillId="0" borderId="2" xfId="0" applyFont="1" applyBorder="1" applyAlignment="1">
      <alignment horizontal="right"/>
    </xf>
    <xf numFmtId="3" fontId="13" fillId="0" borderId="0" xfId="0" applyNumberFormat="1" applyFont="1" applyAlignment="1">
      <alignment horizontal="right"/>
    </xf>
    <xf numFmtId="0" fontId="17" fillId="0" borderId="0" xfId="0" quotePrefix="1" applyFont="1" applyAlignment="1" applyProtection="1">
      <alignment horizontal="right"/>
      <protection locked="0"/>
    </xf>
    <xf numFmtId="0" fontId="18" fillId="0" borderId="0" xfId="0" quotePrefix="1" applyFont="1" applyAlignment="1">
      <alignment horizontal="center"/>
    </xf>
    <xf numFmtId="0" fontId="0" fillId="0" borderId="0" xfId="0" applyAlignment="1">
      <alignment horizontal="center"/>
    </xf>
    <xf numFmtId="174" fontId="17" fillId="0" borderId="0" xfId="0" applyNumberFormat="1" applyFont="1"/>
    <xf numFmtId="175" fontId="17" fillId="0" borderId="0" xfId="1" applyNumberFormat="1" applyFont="1" applyAlignment="1">
      <alignment horizontal="right"/>
    </xf>
    <xf numFmtId="0" fontId="17" fillId="0" borderId="2" xfId="0" applyFont="1" applyBorder="1" applyAlignment="1" applyProtection="1">
      <alignment horizontal="left"/>
      <protection locked="0"/>
    </xf>
    <xf numFmtId="0" fontId="17" fillId="0" borderId="2" xfId="0" applyFont="1" applyBorder="1" applyAlignment="1" applyProtection="1">
      <alignment horizontal="right"/>
      <protection locked="0"/>
    </xf>
    <xf numFmtId="168" fontId="17" fillId="0" borderId="2" xfId="0" applyNumberFormat="1" applyFont="1" applyBorder="1" applyAlignment="1">
      <alignment horizontal="right"/>
    </xf>
    <xf numFmtId="0" fontId="29" fillId="0" borderId="0" xfId="0" applyFont="1"/>
    <xf numFmtId="169" fontId="17" fillId="0" borderId="2" xfId="0" applyNumberFormat="1" applyFont="1" applyBorder="1" applyAlignment="1">
      <alignment horizontal="right"/>
    </xf>
    <xf numFmtId="0" fontId="17" fillId="0" borderId="1" xfId="0" applyFont="1" applyBorder="1" applyAlignment="1" applyProtection="1">
      <alignment horizontal="left"/>
      <protection locked="0"/>
    </xf>
    <xf numFmtId="0" fontId="17" fillId="0" borderId="1" xfId="0" applyFont="1" applyBorder="1" applyAlignment="1" applyProtection="1">
      <alignment horizontal="right"/>
      <protection locked="0"/>
    </xf>
    <xf numFmtId="169" fontId="17" fillId="0" borderId="1" xfId="0" applyNumberFormat="1" applyFont="1" applyBorder="1" applyAlignment="1">
      <alignment horizontal="right"/>
    </xf>
    <xf numFmtId="3" fontId="30" fillId="0" borderId="0" xfId="0" applyNumberFormat="1" applyFont="1" applyAlignment="1">
      <alignment horizontal="right" vertical="center" wrapText="1"/>
    </xf>
    <xf numFmtId="0" fontId="30" fillId="0" borderId="0" xfId="0" applyFont="1" applyAlignment="1">
      <alignment horizontal="right" vertical="center" wrapText="1"/>
    </xf>
    <xf numFmtId="14" fontId="18" fillId="0" borderId="0" xfId="0" applyNumberFormat="1" applyFont="1" applyAlignment="1" applyProtection="1">
      <alignment horizontal="left"/>
      <protection locked="0"/>
    </xf>
    <xf numFmtId="170" fontId="17" fillId="0" borderId="0" xfId="6" applyNumberFormat="1" applyFont="1" applyAlignment="1">
      <alignment horizontal="right"/>
    </xf>
    <xf numFmtId="176" fontId="17" fillId="0" borderId="0" xfId="0" applyNumberFormat="1" applyFont="1"/>
    <xf numFmtId="9" fontId="17" fillId="0" borderId="0" xfId="0" applyNumberFormat="1" applyFont="1"/>
    <xf numFmtId="0" fontId="19" fillId="0" borderId="0" xfId="6" applyFont="1"/>
    <xf numFmtId="0" fontId="17" fillId="0" borderId="0" xfId="6" applyFont="1"/>
    <xf numFmtId="164" fontId="32" fillId="0" borderId="0" xfId="7" applyNumberFormat="1" applyFont="1"/>
    <xf numFmtId="0" fontId="19" fillId="0" borderId="2" xfId="6" applyFont="1" applyBorder="1" applyAlignment="1">
      <alignment horizontal="right"/>
    </xf>
    <xf numFmtId="164" fontId="23" fillId="0" borderId="0" xfId="7" applyNumberFormat="1" applyFont="1"/>
    <xf numFmtId="0" fontId="18" fillId="0" borderId="1" xfId="6" applyFont="1" applyBorder="1" applyAlignment="1">
      <alignment horizontal="right"/>
    </xf>
    <xf numFmtId="0" fontId="18" fillId="0" borderId="1" xfId="6" quotePrefix="1" applyFont="1" applyBorder="1" applyAlignment="1">
      <alignment horizontal="right"/>
    </xf>
    <xf numFmtId="0" fontId="18" fillId="0" borderId="0" xfId="6" applyFont="1" applyAlignment="1">
      <alignment horizontal="right"/>
    </xf>
    <xf numFmtId="1" fontId="18" fillId="0" borderId="0" xfId="6" applyNumberFormat="1" applyFont="1" applyAlignment="1" applyProtection="1">
      <alignment horizontal="left"/>
      <protection locked="0"/>
    </xf>
    <xf numFmtId="0" fontId="17" fillId="0" borderId="0" xfId="6" applyFont="1" applyAlignment="1" applyProtection="1">
      <alignment horizontal="right"/>
      <protection locked="0"/>
    </xf>
    <xf numFmtId="0" fontId="17" fillId="0" borderId="0" xfId="6" applyFont="1" applyAlignment="1" applyProtection="1">
      <alignment horizontal="left"/>
      <protection locked="0"/>
    </xf>
    <xf numFmtId="0" fontId="17" fillId="0" borderId="0" xfId="6" applyFont="1" applyAlignment="1">
      <alignment horizontal="right"/>
    </xf>
    <xf numFmtId="0" fontId="17" fillId="0" borderId="0" xfId="6" applyFont="1" applyAlignment="1">
      <alignment horizontal="left"/>
    </xf>
    <xf numFmtId="14" fontId="18" fillId="0" borderId="0" xfId="6" applyNumberFormat="1" applyFont="1" applyAlignment="1" applyProtection="1">
      <alignment horizontal="left"/>
      <protection locked="0"/>
    </xf>
    <xf numFmtId="14" fontId="17" fillId="0" borderId="0" xfId="6" applyNumberFormat="1" applyFont="1" applyAlignment="1" applyProtection="1">
      <alignment horizontal="left"/>
      <protection locked="0"/>
    </xf>
    <xf numFmtId="0" fontId="17" fillId="0" borderId="2" xfId="6" applyFont="1" applyBorder="1" applyAlignment="1" applyProtection="1">
      <alignment horizontal="left"/>
      <protection locked="0"/>
    </xf>
    <xf numFmtId="0" fontId="17" fillId="0" borderId="2" xfId="6" applyFont="1" applyBorder="1" applyAlignment="1">
      <alignment horizontal="right"/>
    </xf>
    <xf numFmtId="3" fontId="17" fillId="0" borderId="2" xfId="6" applyNumberFormat="1" applyFont="1" applyBorder="1" applyAlignment="1">
      <alignment horizontal="right"/>
    </xf>
    <xf numFmtId="0" fontId="33" fillId="0" borderId="0" xfId="0" applyFont="1" applyAlignment="1" applyProtection="1">
      <alignment horizontal="right"/>
      <protection locked="0"/>
    </xf>
    <xf numFmtId="0" fontId="33" fillId="0" borderId="0" xfId="0" applyFont="1" applyAlignment="1">
      <alignment horizontal="left"/>
    </xf>
    <xf numFmtId="164" fontId="33" fillId="0" borderId="0" xfId="0" applyNumberFormat="1" applyFont="1"/>
    <xf numFmtId="167" fontId="33" fillId="0" borderId="0" xfId="0" applyNumberFormat="1" applyFont="1" applyAlignment="1">
      <alignment horizontal="right"/>
    </xf>
    <xf numFmtId="0" fontId="34" fillId="0" borderId="0" xfId="0" applyFont="1" applyAlignment="1">
      <alignment horizontal="right"/>
    </xf>
    <xf numFmtId="0" fontId="18" fillId="0" borderId="1" xfId="0" quotePrefix="1"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4" fillId="0" borderId="0" xfId="0" applyFont="1"/>
    <xf numFmtId="0" fontId="33" fillId="0" borderId="0" xfId="0" applyFont="1"/>
    <xf numFmtId="0" fontId="35" fillId="0" borderId="0" xfId="0" applyFont="1"/>
    <xf numFmtId="164" fontId="33" fillId="0" borderId="0" xfId="0" applyNumberFormat="1" applyFont="1" applyAlignment="1">
      <alignment horizontal="left"/>
    </xf>
    <xf numFmtId="0" fontId="13" fillId="0" borderId="2" xfId="0" applyFont="1" applyBorder="1"/>
    <xf numFmtId="0" fontId="33" fillId="0" borderId="0" xfId="0" applyFont="1" applyAlignment="1" applyProtection="1">
      <alignment horizontal="left"/>
      <protection locked="0"/>
    </xf>
    <xf numFmtId="164" fontId="17" fillId="0" borderId="0" xfId="0" applyNumberFormat="1" applyFont="1" applyAlignment="1">
      <alignment horizontal="left"/>
    </xf>
    <xf numFmtId="0" fontId="24" fillId="0" borderId="0" xfId="6" applyFont="1"/>
    <xf numFmtId="0" fontId="33" fillId="0" borderId="0" xfId="0" applyFont="1" applyAlignment="1">
      <alignment horizontal="left" wrapText="1"/>
    </xf>
    <xf numFmtId="175" fontId="17" fillId="0" borderId="0" xfId="1" applyNumberFormat="1" applyFont="1"/>
    <xf numFmtId="175" fontId="18" fillId="0" borderId="0" xfId="1" applyNumberFormat="1" applyFont="1"/>
    <xf numFmtId="175" fontId="17" fillId="0" borderId="0" xfId="1" applyNumberFormat="1" applyFont="1" applyBorder="1" applyAlignment="1">
      <alignment horizontal="right"/>
    </xf>
    <xf numFmtId="177" fontId="17" fillId="0" borderId="0" xfId="1" applyNumberFormat="1" applyFont="1"/>
    <xf numFmtId="177" fontId="13" fillId="0" borderId="0" xfId="1" applyNumberFormat="1" applyFont="1"/>
    <xf numFmtId="175" fontId="17" fillId="0" borderId="0" xfId="0" applyNumberFormat="1" applyFont="1"/>
    <xf numFmtId="0" fontId="36" fillId="0" borderId="0" xfId="721"/>
    <xf numFmtId="0" fontId="1" fillId="0" borderId="0" xfId="0" applyFont="1" applyAlignment="1">
      <alignment horizontal="left"/>
    </xf>
    <xf numFmtId="164" fontId="1" fillId="0" borderId="0" xfId="0" applyNumberFormat="1" applyFont="1"/>
    <xf numFmtId="0" fontId="1" fillId="0" borderId="0" xfId="0" applyFont="1"/>
    <xf numFmtId="0" fontId="12" fillId="0" borderId="0" xfId="0" applyFont="1" applyAlignment="1">
      <alignment horizontal="right"/>
    </xf>
    <xf numFmtId="0" fontId="12" fillId="0" borderId="0" xfId="0" applyFont="1" applyAlignment="1">
      <alignment horizontal="center"/>
    </xf>
    <xf numFmtId="14" fontId="12" fillId="0" borderId="0" xfId="0" applyNumberFormat="1" applyFont="1"/>
    <xf numFmtId="170" fontId="12" fillId="0" borderId="0" xfId="0" applyNumberFormat="1" applyFont="1" applyAlignment="1">
      <alignment horizontal="right"/>
    </xf>
    <xf numFmtId="0" fontId="12" fillId="0" borderId="0" xfId="6" quotePrefix="1" applyFont="1" applyAlignment="1">
      <alignment horizontal="right"/>
    </xf>
    <xf numFmtId="172" fontId="12" fillId="0" borderId="0" xfId="0" applyNumberFormat="1" applyFont="1" applyAlignment="1">
      <alignment horizontal="right"/>
    </xf>
    <xf numFmtId="3" fontId="12" fillId="0" borderId="0" xfId="0" applyNumberFormat="1" applyFont="1"/>
    <xf numFmtId="0" fontId="12" fillId="0" borderId="0" xfId="0" applyFont="1" applyAlignment="1">
      <alignment horizontal="left"/>
    </xf>
    <xf numFmtId="0" fontId="82" fillId="0" borderId="0" xfId="0" applyFont="1" applyAlignment="1">
      <alignment horizontal="right"/>
    </xf>
    <xf numFmtId="0" fontId="12" fillId="0" borderId="0" xfId="0" applyFont="1" applyAlignment="1" applyProtection="1">
      <alignment horizontal="left"/>
      <protection locked="0"/>
    </xf>
    <xf numFmtId="0" fontId="33" fillId="0" borderId="0" xfId="0" applyFont="1" applyAlignment="1">
      <alignment horizontal="right"/>
    </xf>
    <xf numFmtId="0" fontId="34" fillId="0" borderId="0" xfId="0" quotePrefix="1" applyFont="1" applyAlignment="1">
      <alignment horizontal="right"/>
    </xf>
    <xf numFmtId="0" fontId="34" fillId="0" borderId="0" xfId="0" applyFont="1" applyAlignment="1" applyProtection="1">
      <alignment horizontal="right"/>
      <protection locked="0"/>
    </xf>
    <xf numFmtId="175" fontId="17" fillId="0" borderId="0" xfId="1" applyNumberFormat="1" applyFont="1" applyBorder="1"/>
    <xf numFmtId="175" fontId="18" fillId="0" borderId="0" xfId="1" applyNumberFormat="1" applyFont="1" applyBorder="1"/>
    <xf numFmtId="0" fontId="7" fillId="0" borderId="0" xfId="0" applyFont="1" applyAlignment="1">
      <alignment horizontal="left" wrapText="1"/>
    </xf>
    <xf numFmtId="0" fontId="18" fillId="0" borderId="0" xfId="0" applyFont="1" applyAlignment="1" applyProtection="1">
      <alignment horizontal="center" vertical="center"/>
      <protection locked="0"/>
    </xf>
    <xf numFmtId="0" fontId="18" fillId="0" borderId="1" xfId="0" quotePrefix="1" applyFont="1" applyBorder="1" applyAlignment="1">
      <alignment horizontal="center" vertical="center"/>
    </xf>
    <xf numFmtId="0" fontId="0" fillId="0" borderId="1" xfId="0" applyBorder="1" applyAlignment="1">
      <alignment horizontal="center" vertical="center"/>
    </xf>
    <xf numFmtId="0" fontId="17" fillId="0" borderId="0" xfId="0" applyFont="1" applyFill="1" applyAlignment="1">
      <alignment vertical="center"/>
    </xf>
    <xf numFmtId="173" fontId="18" fillId="0" borderId="0" xfId="0" quotePrefix="1" applyNumberFormat="1" applyFont="1" applyFill="1" applyAlignment="1">
      <alignment horizontal="right"/>
    </xf>
    <xf numFmtId="175" fontId="17" fillId="0" borderId="0" xfId="1" applyNumberFormat="1" applyFont="1" applyFill="1"/>
    <xf numFmtId="0" fontId="17" fillId="0" borderId="2" xfId="0" applyFont="1" applyFill="1" applyBorder="1"/>
    <xf numFmtId="0" fontId="17" fillId="0" borderId="0" xfId="0" applyFont="1" applyBorder="1"/>
    <xf numFmtId="0" fontId="17" fillId="0" borderId="0" xfId="0" applyFont="1" applyFill="1" applyBorder="1" applyAlignment="1">
      <alignment vertical="center"/>
    </xf>
    <xf numFmtId="173" fontId="18" fillId="0" borderId="0" xfId="0" quotePrefix="1" applyNumberFormat="1" applyFont="1" applyFill="1" applyBorder="1" applyAlignment="1">
      <alignment horizontal="right"/>
    </xf>
    <xf numFmtId="175" fontId="17" fillId="0" borderId="0" xfId="1" applyNumberFormat="1" applyFont="1" applyFill="1" applyBorder="1"/>
    <xf numFmtId="0" fontId="17" fillId="0" borderId="0" xfId="0" applyFont="1" applyFill="1" applyBorder="1"/>
  </cellXfs>
  <cellStyles count="21844">
    <cellStyle name="]_x000a__x000a_Zoomed=1_x000a__x000a_Row=0_x000a__x000a_Column=0_x000a__x000a_Height=0_x000a__x000a_Width=0_x000a__x000a_FontName=FoxFont_x000a__x000a_FontStyle=0_x000a__x000a_FontSize=9_x000a__x000a_PrtFontName=FoxPrin" xfId="8" xr:uid="{AD7D8BBE-E5FC-467C-B6CD-C7B2EB271599}"/>
    <cellStyle name="]_x000a__x000a_Zoomed=1_x000a__x000a_Row=0_x000a__x000a_Column=0_x000a__x000a_Height=0_x000a__x000a_Width=0_x000a__x000a_FontName=FoxFont_x000a__x000a_FontStyle=0_x000a__x000a_FontSize=9_x000a__x000a_PrtFontName=FoxPrin 2" xfId="9" xr:uid="{5FAA8777-645B-4D03-B582-9D9003B92122}"/>
    <cellStyle name="]_x000a__x000a_Zoomed=1_x000a__x000a_Row=0_x000a__x000a_Column=0_x000a__x000a_Height=0_x000a__x000a_Width=0_x000a__x000a_FontName=FoxFont_x000a__x000a_FontStyle=0_x000a__x000a_FontSize=9_x000a__x000a_PrtFontName=FoxPrin 3" xfId="10" xr:uid="{0151E5DC-D865-4297-B80D-81682212E552}"/>
    <cellStyle name="]_x000d__x000a_Zoomed=1_x000d__x000a_Row=0_x000d__x000a_Column=0_x000d__x000a_Height=0_x000d__x000a_Width=0_x000d__x000a_FontName=FoxFont_x000d__x000a_FontStyle=0_x000d__x000a_FontSize=9_x000d__x000a_PrtFontName=FoxPrin" xfId="11" xr:uid="{CC3DD9A9-91DF-4379-825C-B71581CF82ED}"/>
    <cellStyle name="]_x000d__x000a_Zoomed=1_x000d__x000a_Row=0_x000d__x000a_Column=0_x000d__x000a_Height=0_x000d__x000a_Width=0_x000d__x000a_FontName=FoxFont_x000d__x000a_FontStyle=0_x000d__x000a_FontSize=9_x000d__x000a_PrtFontName=FoxPrin 2" xfId="12" xr:uid="{2B06E0EE-D025-456A-B1A9-7D772A2559E9}"/>
    <cellStyle name="]_x000d__x000a_Zoomed=1_x000d__x000a_Row=0_x000d__x000a_Column=0_x000d__x000a_Height=0_x000d__x000a_Width=0_x000d__x000a_FontName=FoxFont_x000d__x000a_FontStyle=0_x000d__x000a_FontSize=9_x000d__x000a_PrtFontName=FoxPrin 3" xfId="13" xr:uid="{DC640145-1D39-4F4C-B12D-89CE733F2760}"/>
    <cellStyle name="_Book1" xfId="14" xr:uid="{4F6269EC-91EC-4C21-B756-5D0E2724348B}"/>
    <cellStyle name="20% - Accent1 10" xfId="15" xr:uid="{013880FB-32AB-44EA-9926-24B2563972EA}"/>
    <cellStyle name="20% - Accent1 11" xfId="16" xr:uid="{0E32F80A-99BB-421B-A10A-C440742DC89B}"/>
    <cellStyle name="20% - Accent1 12" xfId="17" xr:uid="{1DBF9CFA-F57D-400B-B63B-32CC5DB3747E}"/>
    <cellStyle name="20% - Accent1 13" xfId="18" xr:uid="{00418EC7-A1C2-4C80-9D8B-536C1563D1B8}"/>
    <cellStyle name="20% - Accent1 14" xfId="19" xr:uid="{1D10EBC1-71D7-42CA-8306-4B90A937B960}"/>
    <cellStyle name="20% - Accent1 2" xfId="20" xr:uid="{BCCA3B2A-E06E-4D31-9045-73E782F8F567}"/>
    <cellStyle name="20% - Accent1 2 2" xfId="21" xr:uid="{2B10F2EE-C2F3-4DA9-AC57-F1CA46F7962B}"/>
    <cellStyle name="20% - Accent1 3" xfId="22" xr:uid="{693D7C96-78F4-4DBC-8C99-6F9F0F625A0D}"/>
    <cellStyle name="20% - Accent1 4" xfId="23" xr:uid="{3060F581-723E-48FE-849A-49DC16DFCAC0}"/>
    <cellStyle name="20% - Accent1 5" xfId="24" xr:uid="{3D0E5D8E-ED1D-4D70-98E5-AB784D359441}"/>
    <cellStyle name="20% - Accent1 6" xfId="25" xr:uid="{FD8C9918-FA16-4732-9641-AD3EBBF89367}"/>
    <cellStyle name="20% - Accent1 7" xfId="26" xr:uid="{D39C996B-83DA-4B35-A2AE-DAD27806A505}"/>
    <cellStyle name="20% - Accent1 8" xfId="27" xr:uid="{672EB3F4-6995-4D29-851A-B129399A8747}"/>
    <cellStyle name="20% - Accent1 9" xfId="28" xr:uid="{F8541E4C-828B-4A2B-9F83-981250AA347D}"/>
    <cellStyle name="20% - Accent2 10" xfId="29" xr:uid="{8C54F897-C07B-4050-AFDC-A88647A7F7D5}"/>
    <cellStyle name="20% - Accent2 11" xfId="30" xr:uid="{3DEC14F9-B7B7-45E9-94E4-E71AB5AB6300}"/>
    <cellStyle name="20% - Accent2 12" xfId="31" xr:uid="{1320B64D-E582-43AE-AAA2-E2B42A1AEF6D}"/>
    <cellStyle name="20% - Accent2 13" xfId="32" xr:uid="{89A88438-ECD4-48C0-B805-ABFF6F44AF17}"/>
    <cellStyle name="20% - Accent2 14" xfId="33" xr:uid="{0C6DB166-3062-4E64-883E-06F8111F8591}"/>
    <cellStyle name="20% - Accent2 2" xfId="34" xr:uid="{F4060A39-1CF8-42FE-AA0F-B80944F784D5}"/>
    <cellStyle name="20% - Accent2 2 2" xfId="35" xr:uid="{47D240B0-6158-4D31-AC39-1A257DEFEB83}"/>
    <cellStyle name="20% - Accent2 3" xfId="36" xr:uid="{94BE4EE0-7393-42BF-AC10-9826A9FADA0F}"/>
    <cellStyle name="20% - Accent2 4" xfId="37" xr:uid="{CAE1F3CE-B3EE-427F-9E01-B0BF2310FED1}"/>
    <cellStyle name="20% - Accent2 5" xfId="38" xr:uid="{4175A31A-FAA6-4D2F-AB78-F59FD7A68BDE}"/>
    <cellStyle name="20% - Accent2 6" xfId="39" xr:uid="{02830121-0D75-4C8C-9D76-ECE9EB7C3C53}"/>
    <cellStyle name="20% - Accent2 7" xfId="40" xr:uid="{ECACC6CD-6B41-4F05-A048-C00B5FDDC8E7}"/>
    <cellStyle name="20% - Accent2 8" xfId="41" xr:uid="{1F64C865-CDFB-421C-AF94-671EA5A65AE9}"/>
    <cellStyle name="20% - Accent2 9" xfId="42" xr:uid="{F743FFDC-F131-4622-9F22-10220B79FC40}"/>
    <cellStyle name="20% - Accent3 10" xfId="43" xr:uid="{8CD0AB7F-D8FE-4324-94AB-70F46A43287D}"/>
    <cellStyle name="20% - Accent3 11" xfId="44" xr:uid="{9BB736D0-72E1-4604-97E6-0B9507D1B742}"/>
    <cellStyle name="20% - Accent3 12" xfId="45" xr:uid="{0F73F235-772B-4980-936A-401F66233975}"/>
    <cellStyle name="20% - Accent3 13" xfId="46" xr:uid="{4B6B438C-1BDE-403D-9946-8EDD0080F506}"/>
    <cellStyle name="20% - Accent3 14" xfId="47" xr:uid="{AE0B0279-D31F-437F-AA52-239DBB616368}"/>
    <cellStyle name="20% - Accent3 2" xfId="48" xr:uid="{34AF3A14-619B-45BD-9B1D-2EBDC2D4A1FA}"/>
    <cellStyle name="20% - Accent3 2 2" xfId="49" xr:uid="{ADD7E76E-0970-4E48-9A7F-03DB3B834D02}"/>
    <cellStyle name="20% - Accent3 3" xfId="50" xr:uid="{861783DD-7FBF-4879-92D4-32CF2F1986F9}"/>
    <cellStyle name="20% - Accent3 4" xfId="51" xr:uid="{16F96D9E-9827-40C8-9F17-895F03DFDB87}"/>
    <cellStyle name="20% - Accent3 5" xfId="52" xr:uid="{A85F4C55-9353-462C-833E-C894DDADFE24}"/>
    <cellStyle name="20% - Accent3 6" xfId="53" xr:uid="{8C13BB0D-3BD1-4DDC-AEF0-29B3E8594DA1}"/>
    <cellStyle name="20% - Accent3 7" xfId="54" xr:uid="{92E0A4E1-4C5B-45CA-AC6A-B95D011E484E}"/>
    <cellStyle name="20% - Accent3 8" xfId="55" xr:uid="{6776E0B7-64B2-4355-B2D0-207138DD71BA}"/>
    <cellStyle name="20% - Accent3 9" xfId="56" xr:uid="{22497614-99A7-4A53-8828-49378338F57C}"/>
    <cellStyle name="20% - Accent4 10" xfId="57" xr:uid="{89D4B019-2B77-4E35-9AD8-6138FE9DE654}"/>
    <cellStyle name="20% - Accent4 11" xfId="58" xr:uid="{C0CE2639-933E-4733-B747-3D02E3D46AD0}"/>
    <cellStyle name="20% - Accent4 12" xfId="59" xr:uid="{087F4B01-C07E-4D1B-9AB0-B542D959ED44}"/>
    <cellStyle name="20% - Accent4 13" xfId="60" xr:uid="{9AE2A1FC-E315-4E1C-9808-8FADC520C2B1}"/>
    <cellStyle name="20% - Accent4 14" xfId="61" xr:uid="{65798176-7891-4AF1-A083-D28D38EF00A1}"/>
    <cellStyle name="20% - Accent4 2" xfId="62" xr:uid="{DA39D253-8B52-46D5-B67B-F198E75D22E6}"/>
    <cellStyle name="20% - Accent4 2 2" xfId="63" xr:uid="{52E759B0-D328-4989-BE69-BD7ACC43BF48}"/>
    <cellStyle name="20% - Accent4 3" xfId="64" xr:uid="{B529C747-5D42-4074-B51E-04815D49452F}"/>
    <cellStyle name="20% - Accent4 4" xfId="65" xr:uid="{8914C87C-530C-4437-A914-B352DA242908}"/>
    <cellStyle name="20% - Accent4 5" xfId="66" xr:uid="{BD82EF39-7EFE-4867-A3E0-F74930E35AD8}"/>
    <cellStyle name="20% - Accent4 6" xfId="67" xr:uid="{6BF9BDBC-E878-4681-A1EE-ECAF0988C7A4}"/>
    <cellStyle name="20% - Accent4 7" xfId="68" xr:uid="{39C64288-4580-412F-9A33-0699B25B650C}"/>
    <cellStyle name="20% - Accent4 8" xfId="69" xr:uid="{53040DF7-ED5F-4D53-A5C4-D591D389D76E}"/>
    <cellStyle name="20% - Accent4 9" xfId="70" xr:uid="{38AE32D4-61E3-4BED-B430-4EC4482C4139}"/>
    <cellStyle name="20% - Accent5 10" xfId="71" xr:uid="{F8064FC7-8DAB-44ED-A872-D5F731A982DD}"/>
    <cellStyle name="20% - Accent5 11" xfId="72" xr:uid="{B54088F4-4F0B-4DAD-BAD3-589F9EE76190}"/>
    <cellStyle name="20% - Accent5 12" xfId="73" xr:uid="{D046C974-5F6B-40D9-9F4F-86C5726D365E}"/>
    <cellStyle name="20% - Accent5 13" xfId="74" xr:uid="{8DDF1CA9-5A29-4EA7-A05F-F5849D57071C}"/>
    <cellStyle name="20% - Accent5 14" xfId="75" xr:uid="{049A0DD9-AE0B-4D58-AAB1-00AE5D5A10FA}"/>
    <cellStyle name="20% - Accent5 2" xfId="76" xr:uid="{4D19F1BB-624D-4013-ADF2-B0FD9A9CBE8E}"/>
    <cellStyle name="20% - Accent5 2 2" xfId="77" xr:uid="{FB41B361-E5B9-4EAA-A442-A58BC6F73ADB}"/>
    <cellStyle name="20% - Accent5 3" xfId="78" xr:uid="{E25768E5-71AE-40E2-B9CF-701E14591078}"/>
    <cellStyle name="20% - Accent5 4" xfId="79" xr:uid="{3967F1DD-343E-47EE-BBC7-91DEE1C58D57}"/>
    <cellStyle name="20% - Accent5 5" xfId="80" xr:uid="{8E7E9044-8FA2-4C8C-8FB4-7952ED6AA13E}"/>
    <cellStyle name="20% - Accent5 6" xfId="81" xr:uid="{2FE71845-4D12-422E-97B3-EFC050FA5E61}"/>
    <cellStyle name="20% - Accent5 7" xfId="82" xr:uid="{28E52886-D226-4A69-A7D8-7D2DBE0024E9}"/>
    <cellStyle name="20% - Accent5 8" xfId="83" xr:uid="{AA694370-10F4-4F5D-998A-A8DDAFB54F9C}"/>
    <cellStyle name="20% - Accent5 9" xfId="84" xr:uid="{A7850A88-A7B0-40F9-96A3-3049F93551D1}"/>
    <cellStyle name="20% - Accent6 10" xfId="85" xr:uid="{E2F31E59-FD98-4C0A-81BA-B3E86F4252F0}"/>
    <cellStyle name="20% - Accent6 11" xfId="86" xr:uid="{70B9D3E8-35C4-48C9-AB1C-2756C20356E4}"/>
    <cellStyle name="20% - Accent6 12" xfId="87" xr:uid="{CCD33406-FF0E-4A93-9D8C-842987E64FED}"/>
    <cellStyle name="20% - Accent6 13" xfId="88" xr:uid="{B617F707-6373-45AA-9C0F-DEB76DD9DD80}"/>
    <cellStyle name="20% - Accent6 14" xfId="89" xr:uid="{7990ABD9-7370-4A97-A3A4-F7351B6498E3}"/>
    <cellStyle name="20% - Accent6 2" xfId="90" xr:uid="{94AED58B-87C3-4A3A-8C2B-8575B40AD6B7}"/>
    <cellStyle name="20% - Accent6 2 2" xfId="91" xr:uid="{92F80F67-1455-44E0-B8AC-9B603E45E97F}"/>
    <cellStyle name="20% - Accent6 3" xfId="92" xr:uid="{F0799180-4814-463B-B4E6-F31097F6FA46}"/>
    <cellStyle name="20% - Accent6 4" xfId="93" xr:uid="{787CEDA0-5BA9-4E9F-B173-7B4871C13CA2}"/>
    <cellStyle name="20% - Accent6 5" xfId="94" xr:uid="{B9CA1E4A-E523-4FE3-B19A-95FF290DD78E}"/>
    <cellStyle name="20% - Accent6 6" xfId="95" xr:uid="{76416641-4B43-42A5-9396-F5522864375D}"/>
    <cellStyle name="20% - Accent6 7" xfId="96" xr:uid="{D9580927-FAA6-47FB-8E45-3F89F00A5D9E}"/>
    <cellStyle name="20% - Accent6 8" xfId="97" xr:uid="{22647BB7-C7D5-4986-9B20-8B5E2D9D4740}"/>
    <cellStyle name="20% - Accent6 9" xfId="98" xr:uid="{20711B75-6CDB-4F72-A831-D890F4A58D3F}"/>
    <cellStyle name="20% - 强调文字颜色 1" xfId="99" xr:uid="{20E4201B-4960-4D22-B753-E947B8BB39D5}"/>
    <cellStyle name="20% - 强调文字颜色 2" xfId="100" xr:uid="{FD4E04BE-937F-4FC7-B7EC-805B160B04C4}"/>
    <cellStyle name="20% - 强调文字颜色 3" xfId="101" xr:uid="{9F8D5E8C-2B48-4CE6-8710-B185689F9A54}"/>
    <cellStyle name="20% - 强调文字颜色 4" xfId="102" xr:uid="{B661DF34-F9DC-46CB-9AFE-7CEB12DD7D18}"/>
    <cellStyle name="20% - 强调文字颜色 5" xfId="103" xr:uid="{52903D1F-3E95-4193-8678-A957AD05BD21}"/>
    <cellStyle name="20% - 强调文字颜色 6" xfId="104" xr:uid="{D2BFF5B3-AE81-4975-8212-534AF9F8BA37}"/>
    <cellStyle name="40% - Accent1 10" xfId="105" xr:uid="{4D50A415-EACD-49AC-8148-14ED47732038}"/>
    <cellStyle name="40% - Accent1 11" xfId="106" xr:uid="{DCBEB59B-30A6-47A2-AB49-24125313C90C}"/>
    <cellStyle name="40% - Accent1 12" xfId="107" xr:uid="{1861D35C-D070-4072-8C6C-B5FCA4FA4A04}"/>
    <cellStyle name="40% - Accent1 13" xfId="108" xr:uid="{C75BDA59-6D89-412F-88CB-B9B6EC29568F}"/>
    <cellStyle name="40% - Accent1 14" xfId="109" xr:uid="{0A8BF961-5929-4C0E-84C1-6C565EEA9275}"/>
    <cellStyle name="40% - Accent1 2" xfId="110" xr:uid="{4FBE132C-F7DD-4720-A6B4-B0B099339724}"/>
    <cellStyle name="40% - Accent1 2 2" xfId="111" xr:uid="{9F16B58E-C1DF-4060-BB46-CB7C7A03A569}"/>
    <cellStyle name="40% - Accent1 3" xfId="112" xr:uid="{443F1CD7-555C-4039-B962-DF37C60DC31B}"/>
    <cellStyle name="40% - Accent1 4" xfId="113" xr:uid="{31DF0C04-BF19-4056-A7C7-4ED49EB54C62}"/>
    <cellStyle name="40% - Accent1 5" xfId="114" xr:uid="{05C30914-D1EC-4AEB-A98C-F5BF1002C161}"/>
    <cellStyle name="40% - Accent1 6" xfId="115" xr:uid="{6BC7BB2A-9863-4189-9B0B-3C34B21E7D09}"/>
    <cellStyle name="40% - Accent1 7" xfId="116" xr:uid="{BB3FD99F-5ACC-4F0F-87F2-963B2D84F93C}"/>
    <cellStyle name="40% - Accent1 8" xfId="117" xr:uid="{E1A428BB-7CBF-44B8-9D9C-384295E6069E}"/>
    <cellStyle name="40% - Accent1 9" xfId="118" xr:uid="{DC4EAE80-4434-4132-96BC-011922D70057}"/>
    <cellStyle name="40% - Accent2 10" xfId="119" xr:uid="{DE26FD36-F4A2-428A-9D14-11243FA8626E}"/>
    <cellStyle name="40% - Accent2 11" xfId="120" xr:uid="{BAD651D3-E54E-43FD-B121-ECD7D3A1D2BE}"/>
    <cellStyle name="40% - Accent2 12" xfId="121" xr:uid="{874C91AE-A0DB-47F6-9320-FA030D4F39AF}"/>
    <cellStyle name="40% - Accent2 13" xfId="122" xr:uid="{E8D7EC60-CDDF-4F0F-95EA-45CD00327E1D}"/>
    <cellStyle name="40% - Accent2 14" xfId="123" xr:uid="{7A1D4295-70D7-40B2-A160-8406BCCBF81D}"/>
    <cellStyle name="40% - Accent2 2" xfId="124" xr:uid="{CEE9DAF0-529C-4DCF-B16B-5149AC94D21E}"/>
    <cellStyle name="40% - Accent2 2 2" xfId="125" xr:uid="{75271F18-500C-4435-B5AD-D9C6AACCADAB}"/>
    <cellStyle name="40% - Accent2 3" xfId="126" xr:uid="{FDAC6FEF-7B92-4D6F-B450-EA31D575F37F}"/>
    <cellStyle name="40% - Accent2 4" xfId="127" xr:uid="{1FB6F239-104D-45DA-B618-BD23AFED3636}"/>
    <cellStyle name="40% - Accent2 5" xfId="128" xr:uid="{13454049-C1B5-428A-AD9E-3CA221B25C10}"/>
    <cellStyle name="40% - Accent2 6" xfId="129" xr:uid="{4914E444-0D76-4BBC-B5A5-9F34F89B85AF}"/>
    <cellStyle name="40% - Accent2 7" xfId="130" xr:uid="{B3783A23-726F-437E-B4C7-F4233465F301}"/>
    <cellStyle name="40% - Accent2 8" xfId="131" xr:uid="{3CA6850E-11DE-4A01-84B3-801B83DC4C1F}"/>
    <cellStyle name="40% - Accent2 9" xfId="132" xr:uid="{AD4C867E-1C5C-401E-80FB-600BB02DA00E}"/>
    <cellStyle name="40% - Accent3 10" xfId="133" xr:uid="{D12C2E3A-D7D2-4BED-B668-A1CBD0ABAA14}"/>
    <cellStyle name="40% - Accent3 11" xfId="134" xr:uid="{8F84A6A8-60EF-43D8-AF20-4A9B2E548B90}"/>
    <cellStyle name="40% - Accent3 12" xfId="135" xr:uid="{AB5405CF-C0DF-461D-89A4-05E8759A1696}"/>
    <cellStyle name="40% - Accent3 13" xfId="136" xr:uid="{8AB9FFF6-4BFA-4E48-AFB3-3413D831D9BB}"/>
    <cellStyle name="40% - Accent3 14" xfId="137" xr:uid="{7AECBD25-861C-4285-B4BD-BD64BF4A0FE9}"/>
    <cellStyle name="40% - Accent3 2" xfId="138" xr:uid="{DA07F2DE-3097-4843-B404-F9D75EEE0929}"/>
    <cellStyle name="40% - Accent3 2 2" xfId="139" xr:uid="{B35F81E5-59A2-413F-9E82-5A189D97F7B7}"/>
    <cellStyle name="40% - Accent3 3" xfId="140" xr:uid="{2C688AF9-5CBD-48EE-AF96-A927AF3099F0}"/>
    <cellStyle name="40% - Accent3 4" xfId="141" xr:uid="{FD33F024-0B9A-4B45-BF30-77B6CE0B7EA4}"/>
    <cellStyle name="40% - Accent3 5" xfId="142" xr:uid="{B43F5083-5C32-48D6-BA6C-EE518546D65E}"/>
    <cellStyle name="40% - Accent3 6" xfId="143" xr:uid="{59A1D3C7-1EFC-40E2-89D9-8454B0D43CAE}"/>
    <cellStyle name="40% - Accent3 7" xfId="144" xr:uid="{B19CB5FE-FD50-4BF5-B285-937401A65CBD}"/>
    <cellStyle name="40% - Accent3 8" xfId="145" xr:uid="{E799795B-67F4-4B28-9B7B-2DD980446CF0}"/>
    <cellStyle name="40% - Accent3 9" xfId="146" xr:uid="{045165FF-0E35-43B1-B0EC-7B646E0CC45E}"/>
    <cellStyle name="40% - Accent4 10" xfId="147" xr:uid="{9A36A419-2F35-4859-8821-DD0158545AEC}"/>
    <cellStyle name="40% - Accent4 11" xfId="148" xr:uid="{654B980F-1627-4872-B1CC-4260EB76C96B}"/>
    <cellStyle name="40% - Accent4 12" xfId="149" xr:uid="{3FFAC369-3413-4164-BF4B-F104742E7FEE}"/>
    <cellStyle name="40% - Accent4 13" xfId="150" xr:uid="{94FA28E7-761F-40F8-8598-132E889202BE}"/>
    <cellStyle name="40% - Accent4 14" xfId="151" xr:uid="{80F71468-2DBE-4637-AA05-DB5CD1033B20}"/>
    <cellStyle name="40% - Accent4 2" xfId="152" xr:uid="{AA6434E6-A68B-42C7-8764-CDC777144654}"/>
    <cellStyle name="40% - Accent4 2 2" xfId="153" xr:uid="{593674FB-3866-4134-BC07-89FE5F5E1EA4}"/>
    <cellStyle name="40% - Accent4 3" xfId="154" xr:uid="{27B9DBCA-E3A3-40F4-994E-BD2CC75009F0}"/>
    <cellStyle name="40% - Accent4 4" xfId="155" xr:uid="{DAD960AE-209E-4485-8E0D-47B365257FCD}"/>
    <cellStyle name="40% - Accent4 5" xfId="156" xr:uid="{08202641-5E2A-491F-A4EF-161EFFEAB14A}"/>
    <cellStyle name="40% - Accent4 6" xfId="157" xr:uid="{0A0FE4DD-FEED-463A-B0C9-0F90CF56D274}"/>
    <cellStyle name="40% - Accent4 7" xfId="158" xr:uid="{9212BC8E-F7D0-4D25-9FE8-808E324634F9}"/>
    <cellStyle name="40% - Accent4 8" xfId="159" xr:uid="{2BA5BF31-E5A8-47C6-89A4-AC1DD04450B2}"/>
    <cellStyle name="40% - Accent4 9" xfId="160" xr:uid="{22FB5BDC-1DD6-4CA6-89E1-BDA2E61DEB0A}"/>
    <cellStyle name="40% - Accent5 10" xfId="161" xr:uid="{53C606E9-2208-4046-B502-181F79FE09AD}"/>
    <cellStyle name="40% - Accent5 11" xfId="162" xr:uid="{F04525D8-BC0B-4BBC-9E09-ABAA5CDF9E65}"/>
    <cellStyle name="40% - Accent5 12" xfId="163" xr:uid="{BABF4E07-A78B-4513-9A14-65997BD59F80}"/>
    <cellStyle name="40% - Accent5 13" xfId="164" xr:uid="{212C00C3-7353-4F6B-906F-A6E680051F92}"/>
    <cellStyle name="40% - Accent5 14" xfId="165" xr:uid="{1B2320A0-6815-4674-A436-ED6A9D654D87}"/>
    <cellStyle name="40% - Accent5 2" xfId="166" xr:uid="{47D4125A-EDF5-4BA2-9315-A3AC1507F1B5}"/>
    <cellStyle name="40% - Accent5 2 2" xfId="167" xr:uid="{D09C6F6D-E442-4B3A-B08F-32835485F8A5}"/>
    <cellStyle name="40% - Accent5 3" xfId="168" xr:uid="{FF981538-91E3-44F4-8D49-CA7F3318ABD5}"/>
    <cellStyle name="40% - Accent5 4" xfId="169" xr:uid="{E4A25407-2149-470B-9B90-8B1898DFD11A}"/>
    <cellStyle name="40% - Accent5 5" xfId="170" xr:uid="{7A140CAE-DFCD-45E1-A5AB-3D7DEE717194}"/>
    <cellStyle name="40% - Accent5 6" xfId="171" xr:uid="{B9390D6F-8741-4322-A65A-E087469D6305}"/>
    <cellStyle name="40% - Accent5 7" xfId="172" xr:uid="{578A3917-5FF1-407D-B1D5-3B6781430B7A}"/>
    <cellStyle name="40% - Accent5 8" xfId="173" xr:uid="{4AF098B8-A51A-4A51-82D1-A89122F1961D}"/>
    <cellStyle name="40% - Accent5 9" xfId="174" xr:uid="{94714BB1-800A-49C5-8321-85C301D4DD33}"/>
    <cellStyle name="40% - Accent6 10" xfId="175" xr:uid="{7F25F749-B831-4D64-BA84-F5363BD4703F}"/>
    <cellStyle name="40% - Accent6 11" xfId="176" xr:uid="{EBD7E400-46A9-4EC9-954E-9EA009BBBF7B}"/>
    <cellStyle name="40% - Accent6 12" xfId="177" xr:uid="{AC40BBAD-5F77-48AF-9C15-0387ABE47DC2}"/>
    <cellStyle name="40% - Accent6 13" xfId="178" xr:uid="{4ECD79A8-4BC8-4424-A67E-FC25A7A4C20E}"/>
    <cellStyle name="40% - Accent6 14" xfId="179" xr:uid="{FCAA626D-DEFE-44F2-B5EF-DB20E29A9788}"/>
    <cellStyle name="40% - Accent6 2" xfId="180" xr:uid="{A057E42D-23E6-4EBF-9351-EF1937AC9226}"/>
    <cellStyle name="40% - Accent6 2 2" xfId="181" xr:uid="{EC932069-85FA-4AD5-9D5C-77902E381AE2}"/>
    <cellStyle name="40% - Accent6 3" xfId="182" xr:uid="{F5F48217-A653-48A3-8B9B-75EC9396DC7D}"/>
    <cellStyle name="40% - Accent6 4" xfId="183" xr:uid="{C40E0E20-A3AB-4A97-8846-F847664026F8}"/>
    <cellStyle name="40% - Accent6 5" xfId="184" xr:uid="{FF226F3D-F4EF-47CF-A191-31E63C37BEDF}"/>
    <cellStyle name="40% - Accent6 6" xfId="185" xr:uid="{C120B824-631E-460C-81BB-244550714607}"/>
    <cellStyle name="40% - Accent6 7" xfId="186" xr:uid="{41FDA191-8B59-444A-AB2B-006A6E37050D}"/>
    <cellStyle name="40% - Accent6 8" xfId="187" xr:uid="{DFB3DA21-8BFB-40B5-8D8D-360F5AA0BF0C}"/>
    <cellStyle name="40% - Accent6 9" xfId="188" xr:uid="{2F6174C0-1910-4218-BB61-876F0FF5C056}"/>
    <cellStyle name="40% - 强调文字颜色 1" xfId="189" xr:uid="{BDCEAA9D-6E3C-4A75-881E-0C1BCB41F319}"/>
    <cellStyle name="40% - 强调文字颜色 2" xfId="190" xr:uid="{377422EF-F673-41E1-B935-D150496EA3FA}"/>
    <cellStyle name="40% - 强调文字颜色 3" xfId="191" xr:uid="{AC91DF1B-0075-4A7A-B743-A89EE708E324}"/>
    <cellStyle name="40% - 强调文字颜色 4" xfId="192" xr:uid="{84F14ED4-065C-4C60-B69F-E59D35766D12}"/>
    <cellStyle name="40% - 强调文字颜色 5" xfId="193" xr:uid="{EE58A9D6-5C0D-40C7-ADBE-5A8E7259A4E8}"/>
    <cellStyle name="40% - 强调文字颜色 6" xfId="194" xr:uid="{2647E445-667C-468D-A03E-65A07FE6D52F}"/>
    <cellStyle name="60% - Accent1 2" xfId="195" xr:uid="{AB82692D-C654-480D-B21F-0283DEB4226D}"/>
    <cellStyle name="60% - Accent1 2 2" xfId="196" xr:uid="{EAC4CE73-0EF4-4FC6-B8C6-72C7034C62D1}"/>
    <cellStyle name="60% - Accent2 2" xfId="197" xr:uid="{AD55DA0F-A460-4445-BDBF-4039AD927E45}"/>
    <cellStyle name="60% - Accent2 2 2" xfId="198" xr:uid="{7A6F5907-7CCD-47F9-8F46-03BA6788A14F}"/>
    <cellStyle name="60% - Accent3 2" xfId="199" xr:uid="{037609F1-C360-45F7-9262-0740D929A086}"/>
    <cellStyle name="60% - Accent3 2 2" xfId="200" xr:uid="{15D559C5-07FA-47C0-A9E3-F3F1275469FD}"/>
    <cellStyle name="60% - Accent4 2" xfId="201" xr:uid="{AB6E3CD3-4544-4E6C-8F4E-CD265EE93C87}"/>
    <cellStyle name="60% - Accent4 2 2" xfId="202" xr:uid="{C137D87E-C508-4F79-AD3E-3F4BA1251B26}"/>
    <cellStyle name="60% - Accent5 2" xfId="203" xr:uid="{823D8C01-7896-4728-819C-05D79D301163}"/>
    <cellStyle name="60% - Accent5 2 2" xfId="204" xr:uid="{0C396E54-93A6-4BC2-9EDC-3A7DA3727439}"/>
    <cellStyle name="60% - Accent6 2" xfId="205" xr:uid="{D869C209-6486-4EC3-BF17-4A4FAAB8A227}"/>
    <cellStyle name="60% - Accent6 2 2" xfId="206" xr:uid="{9745DC5E-B92E-4D4B-9A6B-510F056825D5}"/>
    <cellStyle name="60% - 强调文字颜色 1" xfId="207" xr:uid="{F675B6B9-D8AF-4958-8240-8BC95CFEB897}"/>
    <cellStyle name="60% - 强调文字颜色 2" xfId="208" xr:uid="{733B2641-68AC-462E-AF47-9180C11E02B3}"/>
    <cellStyle name="60% - 强调文字颜色 3" xfId="209" xr:uid="{3DEA53F2-55E3-4431-AD6A-BCFE8B4BE15D}"/>
    <cellStyle name="60% - 强调文字颜色 4" xfId="210" xr:uid="{16EB1394-9634-4294-B007-FED2146B732B}"/>
    <cellStyle name="60% - 强调文字颜色 5" xfId="211" xr:uid="{7E154A61-CD40-4ACD-B214-DF31E9F59984}"/>
    <cellStyle name="60% - 强调文字颜色 6" xfId="212" xr:uid="{A9F486A5-A2C5-4452-B6A9-F9FAE1AA9A8B}"/>
    <cellStyle name="Accent1 2" xfId="213" xr:uid="{431C7795-55D7-4B7E-826F-C813BCC5EB4A}"/>
    <cellStyle name="Accent2 2" xfId="214" xr:uid="{CAE218F7-F7DB-4359-955B-4E853A39639F}"/>
    <cellStyle name="Accent3 2" xfId="215" xr:uid="{121C1876-1990-4CBC-806A-C9FA8F0F440F}"/>
    <cellStyle name="Accent4 2" xfId="216" xr:uid="{60DDC32D-32DA-4534-A94B-9221157FBA66}"/>
    <cellStyle name="Accent5 2" xfId="217" xr:uid="{123B1246-9535-4D3E-995C-6DE05C847504}"/>
    <cellStyle name="Accent6 2" xfId="218" xr:uid="{348800E8-2273-4FE0-A6D0-406B79BF1DD4}"/>
    <cellStyle name="Actual" xfId="219" xr:uid="{25180D82-237F-4F4B-8D94-35CD97818E3E}"/>
    <cellStyle name="ANCLAS,REZONES Y SUS PARTES,DE FUNDICION,DE HIERRO O DE ACERO" xfId="220" xr:uid="{6B70CA2A-07F8-434A-BE46-AA3ACF991621}"/>
    <cellStyle name="ANCLAS,REZONES Y SUS PARTES,DE FUNDICION,DE HIERRO O DE ACERO 2" xfId="221" xr:uid="{E7C00A27-74D4-4A6A-A6C7-C174D3FC8F1A}"/>
    <cellStyle name="ANCLAS,REZONES Y SUS PARTES,DE FUNDICION,DE HIERRO O DE ACERO 2 2" xfId="222" xr:uid="{F69DFBE2-0D24-41C4-B0C4-AA13AA1D5892}"/>
    <cellStyle name="ANCLAS,REZONES Y SUS PARTES,DE FUNDICION,DE HIERRO O DE ACERO 3" xfId="223" xr:uid="{7497FCC7-2314-4189-910A-6B7CDD0A0F82}"/>
    <cellStyle name="ANCLAS,REZONES Y SUS PARTES,DE FUNDICION,DE HIERRO O DE ACERO 3 2" xfId="224" xr:uid="{CCB12792-15C2-4E4E-B554-5CD10CE23141}"/>
    <cellStyle name="ANCLAS,REZONES Y SUS PARTES,DE FUNDICION,DE HIERRO O DE ACERO 4" xfId="225" xr:uid="{BA1FC328-C012-4E37-B544-F11CDF21FA17}"/>
    <cellStyle name="ANCLAS,REZONES Y SUS PARTES,DE FUNDICION,DE HIERRO O DE ACERO 4 2" xfId="226" xr:uid="{DC65006B-1713-4B77-8740-1433F3B5810E}"/>
    <cellStyle name="ANCLAS,REZONES Y SUS PARTES,DE FUNDICION,DE HIERRO O DE ACERO 5" xfId="227" xr:uid="{98089E85-0BA2-4D66-A879-20E2CCA43574}"/>
    <cellStyle name="ANCLAS,REZONES Y SUS PARTES,DE FUNDICION,DE HIERRO O DE ACERO 6" xfId="228" xr:uid="{27CE424D-876B-4795-8C93-F3C5D2603F1C}"/>
    <cellStyle name="ANCLAS,REZONES Y SUS PARTES,DE FUNDICION,DE HIERRO O DE ACERO 7" xfId="229" xr:uid="{EE2A7C21-5751-4206-80DA-1A21A660305B}"/>
    <cellStyle name="ANCLAS,REZONES Y SUS PARTES,DE FUNDICION,DE HIERRO O DE ACERO 8" xfId="230" xr:uid="{83C1313F-6BC8-4917-A51D-35EC5DE8379B}"/>
    <cellStyle name="ANCLAS,REZONES Y SUS PARTES,DE FUNDICION,DE HIERRO O DE ACERO_New Aluminium Workbook - Sep09" xfId="231" xr:uid="{0F97E6D0-7AE5-4C81-B708-E4A824FC00C4}"/>
    <cellStyle name="Annual date header" xfId="232" xr:uid="{F5CDA4D1-904F-49C2-B7A0-AA0717E982CE}"/>
    <cellStyle name="Assumption" xfId="233" xr:uid="{F88FE165-0FA0-4AC6-AB4F-E02359C155FF}"/>
    <cellStyle name="Assumptions" xfId="234" xr:uid="{E53882B5-B1B9-4A8A-BBAA-A38AEC24FE3A}"/>
    <cellStyle name="Bad 2" xfId="235" xr:uid="{539ABA96-AEEF-4F3C-B803-EC75D392A7BE}"/>
    <cellStyle name="blp_column_header" xfId="236" xr:uid="{CF933A64-68EC-4C1D-8677-3EC5D67DDFD8}"/>
    <cellStyle name="Border" xfId="237" xr:uid="{67A15571-FDDA-4091-9CFD-FF984AA05F34}"/>
    <cellStyle name="Calculation 2" xfId="238" xr:uid="{C54700E0-A709-4B3E-9CDD-2992787DDCF1}"/>
    <cellStyle name="Calculation 2 2" xfId="239" xr:uid="{5CA5E440-B241-4231-B018-DB0AA5E807C3}"/>
    <cellStyle name="Calculation 2 2 2" xfId="240" xr:uid="{CCD65F0D-8A4B-4F29-B17B-ACB01AD4C2AF}"/>
    <cellStyle name="Calculation 2 3" xfId="241" xr:uid="{90567BB4-D9B0-4793-9190-ECB9E023F05D}"/>
    <cellStyle name="Calculation 2 4" xfId="242" xr:uid="{798F4462-C01D-4895-B82D-1140632356F4}"/>
    <cellStyle name="Calculation 2 5" xfId="243" xr:uid="{04B539A1-59B3-461E-BEFA-B8D0C42562C1}"/>
    <cellStyle name="CellNumalt" xfId="244" xr:uid="{974C5B91-5DD2-40F9-A446-9E600377F704}"/>
    <cellStyle name="Check Cell 2" xfId="245" xr:uid="{3B9169E4-7B40-4909-A00E-E550B536B135}"/>
    <cellStyle name="Comma" xfId="1" builtinId="3"/>
    <cellStyle name="Comma 10" xfId="246" xr:uid="{0F991440-3392-45AE-87B3-4AA826A0C977}"/>
    <cellStyle name="Comma 11" xfId="247" xr:uid="{01A0DE6F-2E34-4837-9FF2-F77258B97602}"/>
    <cellStyle name="Comma 12" xfId="248" xr:uid="{C937F444-1590-4FDF-AF91-75C843A762E9}"/>
    <cellStyle name="Comma 12 2" xfId="249" xr:uid="{F713EDB5-809E-4CC5-8143-1ECEFBEB87C2}"/>
    <cellStyle name="Comma 13" xfId="250" xr:uid="{240EEFB5-AD8D-4546-9B70-06AA0D43973D}"/>
    <cellStyle name="Comma 2" xfId="251" xr:uid="{4164483F-2A69-48B6-9529-2FF9B4F1397A}"/>
    <cellStyle name="Comma 2 10" xfId="252" xr:uid="{10C772CB-99E9-4C1D-92E7-347B7784C063}"/>
    <cellStyle name="Comma 2 10 2" xfId="253" xr:uid="{72D0CA42-5C02-44AC-9F6A-1737B47FA27F}"/>
    <cellStyle name="Comma 2 11" xfId="254" xr:uid="{218E4A42-F205-4DE3-8B05-B89BF2D2B2D5}"/>
    <cellStyle name="Comma 2 12" xfId="255" xr:uid="{0CCE15C3-4B21-441B-B33E-73C35841B855}"/>
    <cellStyle name="Comma 2 13" xfId="256" xr:uid="{03BDD9AE-BCF8-4136-BE84-61423D772D72}"/>
    <cellStyle name="Comma 2 14" xfId="257" xr:uid="{16E8834D-A225-450C-BAC2-3322083BA933}"/>
    <cellStyle name="Comma 2 15" xfId="258" xr:uid="{733CC865-7156-4CFA-9D0F-82A2635FF287}"/>
    <cellStyle name="Comma 2 16" xfId="259" xr:uid="{C2AA31D0-7108-468A-93BC-2C834FFFE7FF}"/>
    <cellStyle name="Comma 2 17" xfId="260" xr:uid="{4024E4C4-6629-4561-BA79-8480A4A20A58}"/>
    <cellStyle name="Comma 2 18" xfId="261" xr:uid="{E1E546E2-10B4-4916-A701-4C13EB0E6ACC}"/>
    <cellStyle name="Comma 2 19" xfId="262" xr:uid="{50CFD3F8-D772-4851-BCA7-BD39C98BC192}"/>
    <cellStyle name="Comma 2 2" xfId="263" xr:uid="{98D70581-0A7E-477D-8F70-E7858AA386BA}"/>
    <cellStyle name="Comma 2 2 10" xfId="264" xr:uid="{07CADF28-1329-4739-81E7-88D16C3BCA92}"/>
    <cellStyle name="Comma 2 2 11" xfId="265" xr:uid="{E7594F86-1519-43A1-975F-07EC56974002}"/>
    <cellStyle name="Comma 2 2 12" xfId="266" xr:uid="{E13C1D0B-E18F-48E4-A393-C0E8C7CC1CFD}"/>
    <cellStyle name="Comma 2 2 13" xfId="267" xr:uid="{D4B9EDD9-353C-4F48-9E77-F40837EAD993}"/>
    <cellStyle name="Comma 2 2 14" xfId="268" xr:uid="{A5A28A90-DACF-499C-B926-DE78170EDAB4}"/>
    <cellStyle name="Comma 2 2 15" xfId="269" xr:uid="{8DAB45B3-AAA3-4FC4-91BC-6C37A53D36F3}"/>
    <cellStyle name="Comma 2 2 16" xfId="270" xr:uid="{1DE43A0D-DC28-4B6A-9312-1DAD49D9A143}"/>
    <cellStyle name="Comma 2 2 17" xfId="271" xr:uid="{9497B030-33C4-4EE6-AC0E-2F30C244A49A}"/>
    <cellStyle name="Comma 2 2 18" xfId="272" xr:uid="{554357B9-69CB-4B8B-A143-43A9AEC0D5C7}"/>
    <cellStyle name="Comma 2 2 19" xfId="273" xr:uid="{B8C1CB6D-43DC-4806-886D-8839DC663156}"/>
    <cellStyle name="Comma 2 2 2" xfId="274" xr:uid="{F1722B9E-9EFE-4B58-BE7A-992405388ACC}"/>
    <cellStyle name="Comma 2 2 2 10" xfId="275" xr:uid="{A0E8E408-A820-4AFF-A1D4-1783293EF394}"/>
    <cellStyle name="Comma 2 2 2 11" xfId="276" xr:uid="{5D840F77-DB42-404B-8902-6E9C0F9B16C1}"/>
    <cellStyle name="Comma 2 2 2 12" xfId="277" xr:uid="{B93A1E95-889B-4B25-AD5B-33FB4623C383}"/>
    <cellStyle name="Comma 2 2 2 13" xfId="278" xr:uid="{929D76BD-3F8D-4FBA-82CB-5C9EFD1DB09F}"/>
    <cellStyle name="Comma 2 2 2 14" xfId="279" xr:uid="{52DCE1A7-EB78-4C87-ACC2-6499EAF88E08}"/>
    <cellStyle name="Comma 2 2 2 15" xfId="280" xr:uid="{70B18096-5D75-4D90-8DEE-1D40DD853BC3}"/>
    <cellStyle name="Comma 2 2 2 16" xfId="281" xr:uid="{AB1F4B29-8E78-4293-A22F-28AFA973C819}"/>
    <cellStyle name="Comma 2 2 2 17" xfId="282" xr:uid="{5B94880A-6ADE-4EE6-B435-B4D0D21F22A6}"/>
    <cellStyle name="Comma 2 2 2 18" xfId="283" xr:uid="{C76519FC-C82B-46CE-BD28-B9DD32A19A5E}"/>
    <cellStyle name="Comma 2 2 2 19" xfId="284" xr:uid="{2E9E7E25-D7FB-4E01-99AC-9417356C74A7}"/>
    <cellStyle name="Comma 2 2 2 2" xfId="285" xr:uid="{E119BD7B-B158-434F-ABA2-558D3D24F103}"/>
    <cellStyle name="Comma 2 2 2 2 2" xfId="286" xr:uid="{2BAA58CD-D1B3-40AB-9835-DA00EC295F25}"/>
    <cellStyle name="Comma 2 2 2 20" xfId="287" xr:uid="{DA0BB91B-25BD-44B1-A7DF-872F90079C9B}"/>
    <cellStyle name="Comma 2 2 2 3" xfId="288" xr:uid="{7F7055FF-5A4A-47DD-A3CA-8E195B48816D}"/>
    <cellStyle name="Comma 2 2 2 4" xfId="289" xr:uid="{BCC66D53-857F-4302-A3B7-62E70974B75F}"/>
    <cellStyle name="Comma 2 2 2 5" xfId="290" xr:uid="{AE6E7B92-BD29-40A5-80DD-69BE2A919552}"/>
    <cellStyle name="Comma 2 2 2 6" xfId="291" xr:uid="{B612FCBF-C89B-40E6-B186-21B6D45F9A4D}"/>
    <cellStyle name="Comma 2 2 2 7" xfId="292" xr:uid="{E71E182F-5AD9-4303-900C-C810943A85A9}"/>
    <cellStyle name="Comma 2 2 2 8" xfId="293" xr:uid="{1952CB07-18AD-4288-BC0F-67CF03B94508}"/>
    <cellStyle name="Comma 2 2 2 9" xfId="294" xr:uid="{DCD7BB20-E171-41A9-8862-B4259E25700B}"/>
    <cellStyle name="Comma 2 2 20" xfId="295" xr:uid="{701FE883-F033-43C2-83D9-B1A867B68E23}"/>
    <cellStyle name="Comma 2 2 21" xfId="296" xr:uid="{A1C9AFD2-DB3E-4F8B-BE36-2445A8018246}"/>
    <cellStyle name="Comma 2 2 22" xfId="297" xr:uid="{604CD4FC-0CC5-4BCC-8E98-52B8B71BA5AA}"/>
    <cellStyle name="Comma 2 2 23" xfId="298" xr:uid="{D0008D87-389A-4C23-A00D-4B0FB7491BDE}"/>
    <cellStyle name="Comma 2 2 24" xfId="299" xr:uid="{E0B15A58-3E85-4EBB-9A93-878348E9A8B2}"/>
    <cellStyle name="Comma 2 2 25" xfId="300" xr:uid="{1AE23A2D-EB1C-450C-94A3-D4BAB2A8FFCB}"/>
    <cellStyle name="Comma 2 2 26" xfId="301" xr:uid="{9A59E1D0-6AB9-4B49-B07E-1C60358D3063}"/>
    <cellStyle name="Comma 2 2 27" xfId="302" xr:uid="{9A3B1ABD-E65C-4740-B2B5-5C57FB10A5BB}"/>
    <cellStyle name="Comma 2 2 3" xfId="303" xr:uid="{C15508A2-D120-4494-8786-0D956D51DD71}"/>
    <cellStyle name="Comma 2 2 3 2" xfId="304" xr:uid="{CFEC1265-7D6C-4B8E-AE2D-1910308EBB14}"/>
    <cellStyle name="Comma 2 2 3 2 2" xfId="305" xr:uid="{B3B53010-B028-49A5-AC77-B72C236AB794}"/>
    <cellStyle name="Comma 2 2 3 3" xfId="306" xr:uid="{961A415C-1A1A-4B36-B0A0-55A5FADC60F6}"/>
    <cellStyle name="Comma 2 2 4" xfId="307" xr:uid="{ECAC8A6C-7AC8-498A-AECB-27463E5573BD}"/>
    <cellStyle name="Comma 2 2 4 2" xfId="308" xr:uid="{C0C61740-A9FB-4012-BE52-439CED5D8A96}"/>
    <cellStyle name="Comma 2 2 4 2 2" xfId="309" xr:uid="{E1E7D05E-6B83-4943-8491-2EDD84BE3135}"/>
    <cellStyle name="Comma 2 2 4 3" xfId="310" xr:uid="{60C31BC8-70B8-42BF-8CEC-8BB8167EC145}"/>
    <cellStyle name="Comma 2 2 5" xfId="311" xr:uid="{E3477B07-AE3F-4BB1-8A11-85008BE2C142}"/>
    <cellStyle name="Comma 2 2 5 2" xfId="312" xr:uid="{C9899131-D757-4289-810C-0EAC8D608C6B}"/>
    <cellStyle name="Comma 2 2 6" xfId="313" xr:uid="{2D000310-CE2D-44BD-B2E7-133826104BD9}"/>
    <cellStyle name="Comma 2 2 6 2" xfId="314" xr:uid="{1E0C5A9E-9F7F-46F8-B9CC-12BC5C0D4699}"/>
    <cellStyle name="Comma 2 2 7" xfId="315" xr:uid="{ECA167AC-7B4C-4142-A632-11ABC97ABE04}"/>
    <cellStyle name="Comma 2 2 7 2" xfId="316" xr:uid="{BA82D5AD-84D5-45C3-9726-5D0906C71121}"/>
    <cellStyle name="Comma 2 2 8" xfId="317" xr:uid="{007FB6F0-CD4B-4A66-8868-AC3BDE2BA3DA}"/>
    <cellStyle name="Comma 2 2 9" xfId="318" xr:uid="{EE21F928-357F-4A23-83E6-701E22B80E02}"/>
    <cellStyle name="Comma 2 20" xfId="319" xr:uid="{C7C27F2A-167C-4D87-BFF9-1432B0505149}"/>
    <cellStyle name="Comma 2 21" xfId="320" xr:uid="{0788C98D-2DC6-461F-ADE1-EC35CBC97D75}"/>
    <cellStyle name="Comma 2 22" xfId="321" xr:uid="{F9A15632-CC99-47EB-A362-BEB9A3F96C8F}"/>
    <cellStyle name="Comma 2 23" xfId="322" xr:uid="{60CD1309-64C0-4C1E-8397-85215679BD71}"/>
    <cellStyle name="Comma 2 24" xfId="323" xr:uid="{18A66480-1D74-4C74-995D-A18FF8D5DBCE}"/>
    <cellStyle name="Comma 2 25" xfId="324" xr:uid="{492DA4A1-F30C-4A5E-9EF5-769F8107F6FE}"/>
    <cellStyle name="Comma 2 26" xfId="325" xr:uid="{6F3DD7C8-EE25-423B-ABD0-7A81E49D6C70}"/>
    <cellStyle name="Comma 2 27" xfId="326" xr:uid="{B781690A-15DC-4702-B963-30A29BC45B6B}"/>
    <cellStyle name="Comma 2 28" xfId="327" xr:uid="{58A6820A-4098-44EE-8387-0153610DFE03}"/>
    <cellStyle name="Comma 2 29" xfId="328" xr:uid="{178EB9A8-26E4-4BE8-8123-6690CCAD52D1}"/>
    <cellStyle name="Comma 2 3" xfId="329" xr:uid="{34AB3895-4848-47B5-AC20-B631028DFBF6}"/>
    <cellStyle name="Comma 2 3 10" xfId="330" xr:uid="{1EACD589-907D-446E-B4BE-917556D6D0C8}"/>
    <cellStyle name="Comma 2 3 11" xfId="331" xr:uid="{39D5B3E7-E2DC-455D-A740-1CC441AABDA0}"/>
    <cellStyle name="Comma 2 3 12" xfId="332" xr:uid="{447C0A13-8453-465C-BCEA-C3E440FB1257}"/>
    <cellStyle name="Comma 2 3 13" xfId="333" xr:uid="{665C5F6D-7F36-4F44-8C07-6E402AC3A04C}"/>
    <cellStyle name="Comma 2 3 14" xfId="334" xr:uid="{7A4CED11-CDCD-4F05-BA65-5CA9E9A1AC5E}"/>
    <cellStyle name="Comma 2 3 15" xfId="335" xr:uid="{9AC084E4-BEE5-4151-B60C-7A6A7D841FD6}"/>
    <cellStyle name="Comma 2 3 16" xfId="336" xr:uid="{D724DF4B-2F8A-49CC-A00A-7076FB6EA80A}"/>
    <cellStyle name="Comma 2 3 17" xfId="337" xr:uid="{2D6DC84C-4CB2-49A6-8E75-C9E30A2C6E83}"/>
    <cellStyle name="Comma 2 3 18" xfId="338" xr:uid="{FDDAD021-94D7-4198-9E9E-7E2496BB1028}"/>
    <cellStyle name="Comma 2 3 19" xfId="339" xr:uid="{F99D0524-D31D-4318-B922-FFF3B669A8D6}"/>
    <cellStyle name="Comma 2 3 2" xfId="340" xr:uid="{5D97BF26-C540-4EE7-894F-2FA8811EAB34}"/>
    <cellStyle name="Comma 2 3 2 2" xfId="341" xr:uid="{B16DEA0E-62BA-4A2D-96A1-C7325A3E9E9A}"/>
    <cellStyle name="Comma 2 3 20" xfId="342" xr:uid="{0867DE26-6E47-4B42-B6D0-F88F407F59A7}"/>
    <cellStyle name="Comma 2 3 21" xfId="343" xr:uid="{8C4034FA-2CE5-49F7-8C37-04148547083D}"/>
    <cellStyle name="Comma 2 3 3" xfId="344" xr:uid="{A8C4FBD0-B233-43DB-9624-AFE64EB781F6}"/>
    <cellStyle name="Comma 2 3 4" xfId="345" xr:uid="{6996F5A2-769F-4116-902A-3C2FF7D2F914}"/>
    <cellStyle name="Comma 2 3 5" xfId="346" xr:uid="{BE45CD28-C480-49A5-AFCE-8C1A56321B2D}"/>
    <cellStyle name="Comma 2 3 6" xfId="347" xr:uid="{F5A4416B-238E-41DA-90F2-349885859B32}"/>
    <cellStyle name="Comma 2 3 7" xfId="348" xr:uid="{D3CFF257-6A95-4568-B0C7-2536B29D3375}"/>
    <cellStyle name="Comma 2 3 8" xfId="349" xr:uid="{21D81B82-815A-40AA-A6BB-E2001847321F}"/>
    <cellStyle name="Comma 2 3 9" xfId="350" xr:uid="{5B11313A-D430-4018-8514-85B5E764BE93}"/>
    <cellStyle name="Comma 2 30" xfId="351" xr:uid="{E32584AD-3D8F-4340-959B-A58CEC3D76C7}"/>
    <cellStyle name="Comma 2 31" xfId="352" xr:uid="{ABE2FE74-5FC0-41B2-8BEC-19247315313F}"/>
    <cellStyle name="Comma 2 32" xfId="353" xr:uid="{47C2EF13-348D-4144-9A83-52ED8EDDF823}"/>
    <cellStyle name="Comma 2 33" xfId="354" xr:uid="{CCA6E84D-2865-4958-88F1-80E906B5908D}"/>
    <cellStyle name="Comma 2 34" xfId="355" xr:uid="{D5E2E308-63D4-41B5-97A2-A2C62D2F64FE}"/>
    <cellStyle name="Comma 2 35" xfId="356" xr:uid="{BCC053B1-1416-4199-AAED-0C1322D17DF8}"/>
    <cellStyle name="Comma 2 36" xfId="357" xr:uid="{9519C142-1DC9-4ED2-8912-64F0828B0020}"/>
    <cellStyle name="Comma 2 37" xfId="358" xr:uid="{7DFBDB85-A2BF-4E40-AF4C-3E3ADB0B2856}"/>
    <cellStyle name="Comma 2 38" xfId="359" xr:uid="{7C12D1CD-AE61-469F-B6D9-9C9960DE48CB}"/>
    <cellStyle name="Comma 2 39" xfId="360" xr:uid="{E7583F1A-8DE5-4197-BC10-3D85241839B2}"/>
    <cellStyle name="Comma 2 4" xfId="361" xr:uid="{729D363B-75E9-4510-9286-23C9474A7371}"/>
    <cellStyle name="Comma 2 4 2" xfId="362" xr:uid="{AE5F0977-A3A7-4D64-A3BD-29CF730845C6}"/>
    <cellStyle name="Comma 2 4 2 2" xfId="363" xr:uid="{6BE0060B-CC4A-4586-8410-9900C54142A8}"/>
    <cellStyle name="Comma 2 4 3" xfId="364" xr:uid="{4EF43027-CF60-4080-9C2C-30A5B84775EA}"/>
    <cellStyle name="Comma 2 40" xfId="365" xr:uid="{BA76B430-914C-413A-ADED-345F5315992F}"/>
    <cellStyle name="Comma 2 41" xfId="366" xr:uid="{0BA54E9A-EC4B-485A-A533-9447C285DEF2}"/>
    <cellStyle name="Comma 2 5" xfId="367" xr:uid="{4B59A15E-5FCC-48B5-B21A-8750081F0C6F}"/>
    <cellStyle name="Comma 2 5 2" xfId="368" xr:uid="{40B14EEC-3BA7-4422-880B-66E1E747B19A}"/>
    <cellStyle name="Comma 2 5 2 2" xfId="369" xr:uid="{B5C653B0-E501-4064-905A-D15007167856}"/>
    <cellStyle name="Comma 2 5 3" xfId="370" xr:uid="{FFAEA7EC-0EA1-47EE-AB26-B81E3A41E534}"/>
    <cellStyle name="Comma 2 6" xfId="371" xr:uid="{1B68F632-A251-4F93-A585-B3C1C36C1291}"/>
    <cellStyle name="Comma 2 6 2" xfId="372" xr:uid="{FC068B36-DFEB-4D94-B71C-1764E22A7516}"/>
    <cellStyle name="Comma 2 6 2 2" xfId="373" xr:uid="{E8AB1E80-A3B3-495F-B60A-5299D2505A94}"/>
    <cellStyle name="Comma 2 6 3" xfId="374" xr:uid="{279DF74A-0190-4FCB-8E62-55FAB537FEA8}"/>
    <cellStyle name="Comma 2 7" xfId="375" xr:uid="{2F4CDF7A-63E2-42BF-9FC4-BF66C1445379}"/>
    <cellStyle name="Comma 2 7 2" xfId="376" xr:uid="{10923E19-E17B-4E5E-8E70-BA0687730A29}"/>
    <cellStyle name="Comma 2 8" xfId="377" xr:uid="{B64EFCBF-9392-45CD-8878-3DDCDE134ABE}"/>
    <cellStyle name="Comma 2 8 2" xfId="378" xr:uid="{1803D766-69DF-403A-894E-867741607110}"/>
    <cellStyle name="Comma 2 9" xfId="379" xr:uid="{10D15A3C-FD5E-42C4-9778-AC199AF0DE90}"/>
    <cellStyle name="Comma 2 9 2" xfId="380" xr:uid="{091F63F8-AB31-4990-AAE6-59A0762E5B06}"/>
    <cellStyle name="Comma 3" xfId="381" xr:uid="{330A0EA6-7167-45BD-8369-F1A255C16EBB}"/>
    <cellStyle name="Comma 3 10" xfId="382" xr:uid="{4AAAAE9E-360B-48F1-89D9-9B147AC64352}"/>
    <cellStyle name="Comma 3 11" xfId="383" xr:uid="{B00BC908-249D-4E7C-B36B-714576C760A1}"/>
    <cellStyle name="Comma 3 12" xfId="384" xr:uid="{5DBD8B5B-74ED-4F90-8A6F-EE5FA3E0A682}"/>
    <cellStyle name="Comma 3 13" xfId="385" xr:uid="{269173F0-E1FF-4DC1-AD91-10403DA73CE3}"/>
    <cellStyle name="Comma 3 14" xfId="386" xr:uid="{655ACD61-185A-47AD-91D9-0DD41A35054B}"/>
    <cellStyle name="Comma 3 15" xfId="387" xr:uid="{1DE4241C-F183-49C6-BDC1-5687D45D10DD}"/>
    <cellStyle name="Comma 3 16" xfId="388" xr:uid="{126C1673-737E-4F47-A666-ED8BDA317135}"/>
    <cellStyle name="Comma 3 17" xfId="389" xr:uid="{23FA0958-2A2C-47F3-97FE-73B6E2F7BED3}"/>
    <cellStyle name="Comma 3 18" xfId="390" xr:uid="{8AF1A696-DEDE-42F9-8E77-DFE17620C810}"/>
    <cellStyle name="Comma 3 19" xfId="391" xr:uid="{13B7CB37-EEEF-4003-B9DB-26B543431A35}"/>
    <cellStyle name="Comma 3 2" xfId="392" xr:uid="{137B437E-8144-41EA-B5A0-E3A73F74731F}"/>
    <cellStyle name="Comma 3 2 10" xfId="393" xr:uid="{80D64073-FE0D-409B-ABB9-00B150FB25C8}"/>
    <cellStyle name="Comma 3 2 11" xfId="394" xr:uid="{6F98DCCC-E45E-4211-92B7-0DC049382451}"/>
    <cellStyle name="Comma 3 2 12" xfId="395" xr:uid="{B1DC97CE-C56F-4D6A-9C67-3971E82411C6}"/>
    <cellStyle name="Comma 3 2 13" xfId="396" xr:uid="{A56DCD7A-D6A1-4737-A1D5-BE8CDD2508F2}"/>
    <cellStyle name="Comma 3 2 14" xfId="397" xr:uid="{C292826C-8F37-455F-A659-8BA531C8314D}"/>
    <cellStyle name="Comma 3 2 15" xfId="398" xr:uid="{DAF4E725-2868-4C85-8D32-C50461CD7249}"/>
    <cellStyle name="Comma 3 2 16" xfId="399" xr:uid="{B9633522-D900-438F-B965-FDB8305B7B0C}"/>
    <cellStyle name="Comma 3 2 17" xfId="400" xr:uid="{FD610241-7AF4-455B-B537-0F56B6C9ABA2}"/>
    <cellStyle name="Comma 3 2 18" xfId="401" xr:uid="{C208DBBD-CE21-4D0D-BE36-2CC4ADE43E31}"/>
    <cellStyle name="Comma 3 2 19" xfId="402" xr:uid="{CB9165A8-2CD1-4736-8EC0-1AE607C31A74}"/>
    <cellStyle name="Comma 3 2 2" xfId="403" xr:uid="{5F4E804C-A4DA-4A13-BBC6-CAF5652578EB}"/>
    <cellStyle name="Comma 3 2 2 2" xfId="404" xr:uid="{85A5D5BD-AF94-47A0-968E-E9B64BBB0552}"/>
    <cellStyle name="Comma 3 2 20" xfId="405" xr:uid="{0CF2A43C-51E5-4B7A-8E07-CD3C662B7B43}"/>
    <cellStyle name="Comma 3 2 3" xfId="406" xr:uid="{33725342-5C90-4331-92E3-4ED5226CB65E}"/>
    <cellStyle name="Comma 3 2 4" xfId="407" xr:uid="{C2E33402-AA1A-4648-AF5B-D19198EED2E0}"/>
    <cellStyle name="Comma 3 2 5" xfId="408" xr:uid="{E01FD298-2724-423E-9455-643444C4A639}"/>
    <cellStyle name="Comma 3 2 6" xfId="409" xr:uid="{AF52E33B-C3B9-4BA2-8FA8-02E518CF4D8F}"/>
    <cellStyle name="Comma 3 2 7" xfId="410" xr:uid="{CBD5725B-93BB-468E-B82B-CEB49B466A9A}"/>
    <cellStyle name="Comma 3 2 8" xfId="411" xr:uid="{11E7CA58-329D-4342-883C-4F6951F14A87}"/>
    <cellStyle name="Comma 3 2 9" xfId="412" xr:uid="{58C0D0A2-322C-4BDC-B5B1-0FB44474559B}"/>
    <cellStyle name="Comma 3 20" xfId="413" xr:uid="{4ECD5C08-74B8-4BC4-81F5-0FA11475369B}"/>
    <cellStyle name="Comma 3 21" xfId="414" xr:uid="{5A7096FA-6403-4BF0-BF8A-2BCBDDDA696D}"/>
    <cellStyle name="Comma 3 22" xfId="415" xr:uid="{F1F896E1-23AA-49D6-8249-C765C52FD43B}"/>
    <cellStyle name="Comma 3 23" xfId="416" xr:uid="{6E963101-249A-4F13-8046-01F10BF55231}"/>
    <cellStyle name="Comma 3 24" xfId="417" xr:uid="{CDF7D7BE-1BE7-4714-9018-93ACD2D58611}"/>
    <cellStyle name="Comma 3 25" xfId="418" xr:uid="{BC639FEC-A5C8-46AC-BF79-F66EE2EE9A54}"/>
    <cellStyle name="Comma 3 26" xfId="419" xr:uid="{0137F846-7700-4039-BE77-930E0646810A}"/>
    <cellStyle name="Comma 3 27" xfId="420" xr:uid="{C6B9B976-60A9-4985-9CCC-A66C64F16B78}"/>
    <cellStyle name="Comma 3 28" xfId="421" xr:uid="{3FD91EA2-40ED-45CB-ACD4-7BD706B58590}"/>
    <cellStyle name="Comma 3 29" xfId="422" xr:uid="{471B72D6-408B-4285-AC25-6B02A2027827}"/>
    <cellStyle name="Comma 3 3" xfId="423" xr:uid="{24763DD0-C502-418B-88E7-1DD9FE10C73F}"/>
    <cellStyle name="Comma 3 3 2" xfId="424" xr:uid="{DCB952AA-B262-4E9A-BC6F-D35AF2FBB522}"/>
    <cellStyle name="Comma 3 3 2 2" xfId="425" xr:uid="{050020A7-CD35-4E18-BAB6-25A78E4F229F}"/>
    <cellStyle name="Comma 3 3 3" xfId="426" xr:uid="{50893C51-A6E2-4C04-8F2B-B37A96C4D91C}"/>
    <cellStyle name="Comma 3 30" xfId="427" xr:uid="{35444372-047D-461D-9CE8-30296A4604FD}"/>
    <cellStyle name="Comma 3 31" xfId="428" xr:uid="{6AA10120-4A55-44E9-9F3D-1012D65E78E5}"/>
    <cellStyle name="Comma 3 32" xfId="429" xr:uid="{3E5D2DAE-F959-49F4-82FA-D7A6216239F7}"/>
    <cellStyle name="Comma 3 33" xfId="430" xr:uid="{749CB073-F93B-48EE-9645-2F0865FBE26E}"/>
    <cellStyle name="Comma 3 34" xfId="431" xr:uid="{3CE6B9B2-014A-43A8-A083-491AF703C0B4}"/>
    <cellStyle name="Comma 3 35" xfId="432" xr:uid="{C5B8F2F4-467E-4E49-813E-3460D8325E43}"/>
    <cellStyle name="Comma 3 36" xfId="433" xr:uid="{3C2AB907-E1D1-4E2A-AF35-3B7711A86C90}"/>
    <cellStyle name="Comma 3 37" xfId="434" xr:uid="{29300BA4-BB8B-4531-8EE5-C0ABFB16154B}"/>
    <cellStyle name="Comma 3 38" xfId="435" xr:uid="{AF53BF94-BB35-49E2-B18A-6FCAAB60C20F}"/>
    <cellStyle name="Comma 3 4" xfId="436" xr:uid="{40618FC2-D269-4AFD-9B1F-C5FB30C35770}"/>
    <cellStyle name="Comma 3 4 2" xfId="437" xr:uid="{0938637A-7CF1-45C3-BBEC-CB56F6224491}"/>
    <cellStyle name="Comma 3 4 2 2" xfId="438" xr:uid="{0354D537-933E-4EC3-8AB9-A63ADC166401}"/>
    <cellStyle name="Comma 3 4 3" xfId="439" xr:uid="{1DF70BBA-6054-4A3C-8BDA-C81ED94E4DEA}"/>
    <cellStyle name="Comma 3 5" xfId="440" xr:uid="{C56054CC-522C-4188-B776-898CBEFF8E0B}"/>
    <cellStyle name="Comma 3 5 2" xfId="441" xr:uid="{A13FA8EB-013F-4A93-98C7-608725DB6DB3}"/>
    <cellStyle name="Comma 3 5 2 2" xfId="442" xr:uid="{08BF2067-7254-4AB1-BA7B-4539394B93FC}"/>
    <cellStyle name="Comma 3 5 3" xfId="443" xr:uid="{4A4218C5-9C96-4149-8109-D58400D92CE1}"/>
    <cellStyle name="Comma 3 6" xfId="444" xr:uid="{5186B07D-B5AA-4AC6-A8E9-51FDDEDB9B2F}"/>
    <cellStyle name="Comma 3 6 2" xfId="445" xr:uid="{D2522AD6-6F23-4C6D-84F9-787A7293D165}"/>
    <cellStyle name="Comma 3 7" xfId="446" xr:uid="{2DEAD0CA-9AEC-43A5-A00D-6DA6C6854EFD}"/>
    <cellStyle name="Comma 3 7 2" xfId="447" xr:uid="{50857E29-BE85-42F9-8C8F-2AAA44121707}"/>
    <cellStyle name="Comma 3 8" xfId="448" xr:uid="{8C64B7F0-D5D0-485D-887A-A7C08026EA31}"/>
    <cellStyle name="Comma 3 8 2" xfId="449" xr:uid="{C0AC706E-9C4E-4F11-90C1-47B3EE989F8F}"/>
    <cellStyle name="Comma 3 9" xfId="450" xr:uid="{66036495-F09A-4C0C-89C6-09ECBAF736E5}"/>
    <cellStyle name="Comma 3 9 2" xfId="451" xr:uid="{C2E76CDA-7D36-48F5-974F-5F068285651F}"/>
    <cellStyle name="Comma 4" xfId="452" xr:uid="{85F3BF24-0176-48BA-9601-3CE4F017ED41}"/>
    <cellStyle name="Comma 4 10" xfId="453" xr:uid="{7B7250C7-A59A-42CB-823B-A568AABEFFC7}"/>
    <cellStyle name="Comma 4 11" xfId="454" xr:uid="{2B28A121-FDA1-4182-B9E9-1FD6E0306BDD}"/>
    <cellStyle name="Comma 4 12" xfId="455" xr:uid="{4E819A2E-FECD-4A93-B08E-82C98DE1AB29}"/>
    <cellStyle name="Comma 4 13" xfId="456" xr:uid="{3FB52DEC-0B79-470D-812C-546DD9F6777B}"/>
    <cellStyle name="Comma 4 2" xfId="457" xr:uid="{2D0A2FB9-1B29-4E46-AA90-19C24C781741}"/>
    <cellStyle name="Comma 4 2 10" xfId="458" xr:uid="{D3215E39-F152-42B2-AD5F-357BC6B2835A}"/>
    <cellStyle name="Comma 4 2 11" xfId="459" xr:uid="{6F0534C2-ABA2-4F1F-B12E-B572498C241D}"/>
    <cellStyle name="Comma 4 2 12" xfId="460" xr:uid="{DFA61E02-D1D2-4ABB-B7A8-B148FD3DC5C4}"/>
    <cellStyle name="Comma 4 2 13" xfId="461" xr:uid="{034B3143-4F12-4977-8A70-DE0EF75F3BD3}"/>
    <cellStyle name="Comma 4 2 14" xfId="462" xr:uid="{99790604-2D11-415D-8DA8-68681DC49521}"/>
    <cellStyle name="Comma 4 2 15" xfId="463" xr:uid="{9A578AA4-5B3C-4FD8-9FDB-AE96C6825C5D}"/>
    <cellStyle name="Comma 4 2 16" xfId="464" xr:uid="{C1B5AFDF-292E-410A-AD57-5F04F06BB0FB}"/>
    <cellStyle name="Comma 4 2 17" xfId="465" xr:uid="{E2C91878-5075-443C-9397-438F677E425F}"/>
    <cellStyle name="Comma 4 2 18" xfId="466" xr:uid="{E9C9D944-C51D-4CD1-8CD1-7D1E54676D8D}"/>
    <cellStyle name="Comma 4 2 19" xfId="467" xr:uid="{F7AF45F7-5719-4734-9B5D-034E9450A384}"/>
    <cellStyle name="Comma 4 2 2" xfId="468" xr:uid="{37B35A56-1225-472F-B615-1D105B99A708}"/>
    <cellStyle name="Comma 4 2 2 2" xfId="469" xr:uid="{320442DB-BA8D-4C97-9715-29EADD939FE0}"/>
    <cellStyle name="Comma 4 2 2 3" xfId="470" xr:uid="{AD4C2C58-C533-4DD3-98B6-DE91F776FDB9}"/>
    <cellStyle name="Comma 4 2 20" xfId="471" xr:uid="{4A1B62C9-919D-4221-9387-508B6CAB1692}"/>
    <cellStyle name="Comma 4 2 3" xfId="472" xr:uid="{7A4F6069-992C-4F7B-ADB9-648A1AD7C5A8}"/>
    <cellStyle name="Comma 4 2 4" xfId="473" xr:uid="{B6D70EBA-086A-4D8A-9AC3-09712457ABBB}"/>
    <cellStyle name="Comma 4 2 5" xfId="474" xr:uid="{0495BD20-AF18-4859-A681-D31EFA71AD20}"/>
    <cellStyle name="Comma 4 2 6" xfId="475" xr:uid="{C0E8074E-244E-4B86-849D-E1547C61BAF0}"/>
    <cellStyle name="Comma 4 2 7" xfId="476" xr:uid="{4F9CC831-A399-4A34-BD20-29A2F3639154}"/>
    <cellStyle name="Comma 4 2 8" xfId="477" xr:uid="{3BC5D5A7-1062-456C-A434-9EE686F81928}"/>
    <cellStyle name="Comma 4 2 9" xfId="478" xr:uid="{11CFE3FF-932F-4366-8A80-07B89B518AED}"/>
    <cellStyle name="Comma 4 3" xfId="479" xr:uid="{38DB5DD9-435B-4F60-A904-1FA60545031F}"/>
    <cellStyle name="Comma 4 3 2" xfId="480" xr:uid="{E6B59943-F71E-4C3B-A781-8F856F52D662}"/>
    <cellStyle name="Comma 4 4" xfId="481" xr:uid="{396B27D3-6209-41F5-B2A0-806ECC6D0FB6}"/>
    <cellStyle name="Comma 4 4 2" xfId="482" xr:uid="{408138A1-AF79-4D67-B466-2F3A15F1786F}"/>
    <cellStyle name="Comma 4 5" xfId="483" xr:uid="{FFB1A916-17BE-4ECD-8808-7E3E94DD5E55}"/>
    <cellStyle name="Comma 4 6" xfId="484" xr:uid="{EB6E720C-6EE9-41F5-A30E-165583515135}"/>
    <cellStyle name="Comma 4 7" xfId="485" xr:uid="{1C7CA5CF-AA21-4B7D-B60C-CFCF46489FFF}"/>
    <cellStyle name="Comma 4 8" xfId="486" xr:uid="{506DD5E6-036D-4095-AFFE-0C97F0E35240}"/>
    <cellStyle name="Comma 4 9" xfId="487" xr:uid="{7B60EDC4-5FE2-4141-BBBA-3BF20EEE789A}"/>
    <cellStyle name="Comma 5" xfId="488" xr:uid="{0BD4D70E-4156-4D29-89F8-F753525D28C0}"/>
    <cellStyle name="Comma 5 10" xfId="489" xr:uid="{22025919-004E-4084-9CF9-01E2DC991C54}"/>
    <cellStyle name="Comma 5 11" xfId="490" xr:uid="{963D83AF-83C6-485F-B153-56BE0D6D6B23}"/>
    <cellStyle name="Comma 5 12" xfId="491" xr:uid="{B6188E9F-5A6D-4B46-B67C-1401051E5488}"/>
    <cellStyle name="Comma 5 13" xfId="492" xr:uid="{CE1B5AC9-1795-43B8-A482-7D490DFA6F1F}"/>
    <cellStyle name="Comma 5 14" xfId="493" xr:uid="{CBC988CA-E435-4F2D-9F98-1828D77EEE87}"/>
    <cellStyle name="Comma 5 15" xfId="494" xr:uid="{F59AED44-ED79-4CD4-976C-7275D05462DB}"/>
    <cellStyle name="Comma 5 16" xfId="495" xr:uid="{4782980E-B798-4381-A98B-CC524B315681}"/>
    <cellStyle name="Comma 5 17" xfId="496" xr:uid="{7E51DB44-EE52-4180-9154-B841C6FEAC59}"/>
    <cellStyle name="Comma 5 18" xfId="497" xr:uid="{FCBCC82E-FCA5-499C-83A9-A6FE6390F82E}"/>
    <cellStyle name="Comma 5 19" xfId="498" xr:uid="{665BF090-2E5C-4E04-8727-73EEE6E7975F}"/>
    <cellStyle name="Comma 5 2" xfId="499" xr:uid="{C2DB243C-0C76-45E9-9E37-14C2FD578794}"/>
    <cellStyle name="Comma 5 2 10" xfId="500" xr:uid="{EEB72511-82CB-4742-9F16-53172812BC61}"/>
    <cellStyle name="Comma 5 2 11" xfId="501" xr:uid="{13992413-A8EB-4EB4-84F8-EE2AA33FCB14}"/>
    <cellStyle name="Comma 5 2 12" xfId="502" xr:uid="{D2D6D7DE-53B4-41CE-A367-13180398A10F}"/>
    <cellStyle name="Comma 5 2 13" xfId="503" xr:uid="{76A2290F-7741-4375-AA7D-952070323C7F}"/>
    <cellStyle name="Comma 5 2 14" xfId="504" xr:uid="{4B1C9117-1CB0-4149-8A1D-F09735F469AD}"/>
    <cellStyle name="Comma 5 2 15" xfId="505" xr:uid="{19ECFF83-905F-4914-847F-1468EC5AFA2C}"/>
    <cellStyle name="Comma 5 2 16" xfId="506" xr:uid="{1E2743A6-E4DA-438E-BCBF-E5F227B57F84}"/>
    <cellStyle name="Comma 5 2 17" xfId="507" xr:uid="{CBD2B3A9-20D8-41B3-BD59-E0ED62BBCE36}"/>
    <cellStyle name="Comma 5 2 18" xfId="508" xr:uid="{DDD6E25B-1E47-4A14-8A91-95058EC563F0}"/>
    <cellStyle name="Comma 5 2 19" xfId="509" xr:uid="{E358E27F-F4FF-4F9F-A7B2-8C83BB14376F}"/>
    <cellStyle name="Comma 5 2 2" xfId="510" xr:uid="{1DA742E2-8903-4524-B63E-652E9674E833}"/>
    <cellStyle name="Comma 5 2 2 2" xfId="511" xr:uid="{596F0DB3-7CC2-441E-AEEA-9A9DBC5933FC}"/>
    <cellStyle name="Comma 5 2 20" xfId="512" xr:uid="{19AFA2C4-76E3-4489-911F-79139C5FDA3E}"/>
    <cellStyle name="Comma 5 2 21" xfId="513" xr:uid="{5E6DD3A7-1771-4598-88B8-A064CACBFD5D}"/>
    <cellStyle name="Comma 5 2 3" xfId="514" xr:uid="{DB008D3F-7604-4F65-904A-FD4FACD59149}"/>
    <cellStyle name="Comma 5 2 4" xfId="515" xr:uid="{E764F199-F610-4AAF-A8D1-EF9223E9AC75}"/>
    <cellStyle name="Comma 5 2 5" xfId="516" xr:uid="{5282E50A-402D-4A3A-8C92-E76CA861DCAB}"/>
    <cellStyle name="Comma 5 2 6" xfId="517" xr:uid="{CDB6D827-9DB2-40FA-AE55-EB37E7F36991}"/>
    <cellStyle name="Comma 5 2 7" xfId="518" xr:uid="{0540E7C6-9FCB-4015-BE61-E72E74A094F8}"/>
    <cellStyle name="Comma 5 2 8" xfId="519" xr:uid="{EB60C8EB-590F-4D04-A6CB-95261682634E}"/>
    <cellStyle name="Comma 5 2 9" xfId="520" xr:uid="{7582F668-B137-4736-80D8-939CDEC00E6D}"/>
    <cellStyle name="Comma 5 20" xfId="521" xr:uid="{B8485912-810D-429A-9596-0083E9447E1B}"/>
    <cellStyle name="Comma 5 21" xfId="522" xr:uid="{174760E3-F33E-4936-92D3-F192B98373FF}"/>
    <cellStyle name="Comma 5 22" xfId="523" xr:uid="{663CF8A2-040B-4474-9F37-1927B565F2B3}"/>
    <cellStyle name="Comma 5 23" xfId="524" xr:uid="{05DE5899-6AB5-4B32-A677-87C6B60ADE0D}"/>
    <cellStyle name="Comma 5 24" xfId="525" xr:uid="{9888B1D3-60C8-4D18-AB0D-75B6A077A12E}"/>
    <cellStyle name="Comma 5 25" xfId="526" xr:uid="{EF104EA4-6657-455A-B0C2-3266BC289B7B}"/>
    <cellStyle name="Comma 5 26" xfId="527" xr:uid="{4891D237-FA13-4B6E-B514-C0ECE63C47ED}"/>
    <cellStyle name="Comma 5 27" xfId="528" xr:uid="{BE0121C2-5BA1-4DAD-BC43-EBE4E9C6E428}"/>
    <cellStyle name="Comma 5 3" xfId="529" xr:uid="{0AD08338-169F-49DE-A1D3-5E12A4EDF09A}"/>
    <cellStyle name="Comma 5 3 2" xfId="530" xr:uid="{F055A0B4-C110-473D-A42E-43838A06C6A7}"/>
    <cellStyle name="Comma 5 3 2 2" xfId="531" xr:uid="{DAF23B4C-CB94-4253-87B7-1970AD13C73D}"/>
    <cellStyle name="Comma 5 3 3" xfId="532" xr:uid="{0EACA3F3-F8DB-4316-9257-3F3FFD6985A2}"/>
    <cellStyle name="Comma 5 4" xfId="533" xr:uid="{1801EACC-6BC0-4589-8200-834BE59BCA31}"/>
    <cellStyle name="Comma 5 4 2" xfId="534" xr:uid="{8657FB70-F1FD-4D03-9C4A-6D9F72931E17}"/>
    <cellStyle name="Comma 5 4 2 2" xfId="535" xr:uid="{224B93E1-CDB8-4F83-887A-37D41181A743}"/>
    <cellStyle name="Comma 5 4 3" xfId="536" xr:uid="{CB659301-F482-449E-98CC-69084EB2F3D8}"/>
    <cellStyle name="Comma 5 5" xfId="537" xr:uid="{88DA9D4B-C811-4EB9-AFFF-3AC85FF2BCCA}"/>
    <cellStyle name="Comma 5 5 2" xfId="538" xr:uid="{5C828346-D5EF-428E-84CA-4D70A9D8DF2E}"/>
    <cellStyle name="Comma 5 6" xfId="539" xr:uid="{598830E3-D57C-4DE5-A068-F4ECF0400CB7}"/>
    <cellStyle name="Comma 5 6 2" xfId="540" xr:uid="{0F50C07B-52CC-4802-8E05-78EBE9F1B956}"/>
    <cellStyle name="Comma 5 7" xfId="541" xr:uid="{ED3403FE-41D2-42C0-8C72-FE8FFD154741}"/>
    <cellStyle name="Comma 5 7 2" xfId="542" xr:uid="{15587A0A-3DFA-4AB6-BC08-58A646686EDA}"/>
    <cellStyle name="Comma 5 8" xfId="543" xr:uid="{A3CFA6D5-47FB-4F82-A674-1521B4D98DB4}"/>
    <cellStyle name="Comma 5 9" xfId="544" xr:uid="{1DE8F27E-E06F-4A16-9865-76171C1CAB9B}"/>
    <cellStyle name="Comma 6" xfId="545" xr:uid="{209F8EB0-9EEE-497A-A390-FC34F867CFB7}"/>
    <cellStyle name="Comma 6 10" xfId="546" xr:uid="{A4E9F268-B456-41FA-9EFE-695C1E223E7D}"/>
    <cellStyle name="Comma 6 11" xfId="547" xr:uid="{BC0ADF86-81EE-4EE6-97A6-BA0FE75174EC}"/>
    <cellStyle name="Comma 6 12" xfId="548" xr:uid="{CE0168E6-63C6-40D6-B950-C7B4C61FCB3F}"/>
    <cellStyle name="Comma 6 13" xfId="549" xr:uid="{DF39891C-85F4-40F6-A2FB-2D9154A6E183}"/>
    <cellStyle name="Comma 6 14" xfId="550" xr:uid="{F370DFA6-62E4-4700-A7DD-1901A2BB16DB}"/>
    <cellStyle name="Comma 6 15" xfId="551" xr:uid="{1442F090-29D3-488F-90C8-814827FBCBB3}"/>
    <cellStyle name="Comma 6 16" xfId="552" xr:uid="{3EFBB9DF-9A49-431E-8C98-E1C73D862213}"/>
    <cellStyle name="Comma 6 17" xfId="553" xr:uid="{EB562656-2930-44A4-889D-3760895AE57A}"/>
    <cellStyle name="Comma 6 18" xfId="554" xr:uid="{01876E31-21D0-4268-8865-924A11FB2989}"/>
    <cellStyle name="Comma 6 19" xfId="555" xr:uid="{24B8A0B9-A4E3-4089-B033-B843A929089B}"/>
    <cellStyle name="Comma 6 2" xfId="556" xr:uid="{E16FF61B-ED8A-4EE0-AF49-DAA2EF16E6C6}"/>
    <cellStyle name="Comma 6 2 10" xfId="557" xr:uid="{ADB254AE-8BF1-4BA9-9F13-37F889BE98A2}"/>
    <cellStyle name="Comma 6 2 11" xfId="558" xr:uid="{B418BB36-6328-4268-BFC2-DF1DFAD6AE3F}"/>
    <cellStyle name="Comma 6 2 12" xfId="559" xr:uid="{DEF8AC3C-08A1-48DF-860E-77515CE387BD}"/>
    <cellStyle name="Comma 6 2 13" xfId="560" xr:uid="{3707C3F7-28FF-461E-BE9C-473E4C9E2FAA}"/>
    <cellStyle name="Comma 6 2 14" xfId="561" xr:uid="{744028A0-0892-4613-AE76-FD59BA6DA2C4}"/>
    <cellStyle name="Comma 6 2 15" xfId="562" xr:uid="{88368E98-1BF6-498B-9F86-6A6B0E5A0020}"/>
    <cellStyle name="Comma 6 2 16" xfId="563" xr:uid="{7F8D921F-8984-46D1-82DF-29A0B9220BCF}"/>
    <cellStyle name="Comma 6 2 17" xfId="564" xr:uid="{883314F3-5D69-4CFD-B878-D688C68268C5}"/>
    <cellStyle name="Comma 6 2 18" xfId="565" xr:uid="{2C217204-1807-4372-B316-F9C891BA01C6}"/>
    <cellStyle name="Comma 6 2 19" xfId="566" xr:uid="{DB6BCDCC-FAAA-498E-BC4B-793E81D6A583}"/>
    <cellStyle name="Comma 6 2 2" xfId="567" xr:uid="{70A05579-98EE-4A8D-A205-0A9CB68ADC10}"/>
    <cellStyle name="Comma 6 2 2 2" xfId="568" xr:uid="{1A1D1F84-0BC7-4FF6-B66C-01E6583F27AE}"/>
    <cellStyle name="Comma 6 2 20" xfId="569" xr:uid="{8E125167-C347-434B-9788-641E19E42B7E}"/>
    <cellStyle name="Comma 6 2 21" xfId="570" xr:uid="{26925113-F542-4EBD-951D-F5B00E803C10}"/>
    <cellStyle name="Comma 6 2 3" xfId="571" xr:uid="{DCB8B47B-2259-4F7F-A0D3-783B13874231}"/>
    <cellStyle name="Comma 6 2 4" xfId="572" xr:uid="{D364E509-F365-4D18-9079-673E834FD0BC}"/>
    <cellStyle name="Comma 6 2 5" xfId="573" xr:uid="{8EB74A0E-F332-4581-A449-7D3D5022337E}"/>
    <cellStyle name="Comma 6 2 6" xfId="574" xr:uid="{23473A66-BAA8-42AC-A401-35F50D492356}"/>
    <cellStyle name="Comma 6 2 7" xfId="575" xr:uid="{352955F3-1627-4C49-8F33-422ADB127959}"/>
    <cellStyle name="Comma 6 2 8" xfId="576" xr:uid="{8A0FA662-3432-49D8-AE0A-75CC3E2EA909}"/>
    <cellStyle name="Comma 6 2 9" xfId="577" xr:uid="{95FBCA98-5077-4940-8A27-E36D13BEC605}"/>
    <cellStyle name="Comma 6 20" xfId="578" xr:uid="{DD8E7964-19BD-48E8-B499-4CF355EB0B2A}"/>
    <cellStyle name="Comma 6 21" xfId="579" xr:uid="{A35EA58B-CC66-4CCE-94AE-B5F6B3EE51DF}"/>
    <cellStyle name="Comma 6 22" xfId="580" xr:uid="{623AB658-1435-4D22-9CF7-9272D55785B2}"/>
    <cellStyle name="Comma 6 23" xfId="581" xr:uid="{83088946-7E4C-4EF8-9219-1AACE698EF9F}"/>
    <cellStyle name="Comma 6 24" xfId="582" xr:uid="{9573DCE6-3674-4BAE-A461-821BBB5608C2}"/>
    <cellStyle name="Comma 6 25" xfId="583" xr:uid="{D5873110-6C0A-4CAA-8713-8FF49D0B744F}"/>
    <cellStyle name="Comma 6 26" xfId="584" xr:uid="{ED4F20CB-0667-4502-9295-DBF1148387E1}"/>
    <cellStyle name="Comma 6 27" xfId="585" xr:uid="{98EE94CD-581B-4E07-B382-98B68E4B2ECE}"/>
    <cellStyle name="Comma 6 3" xfId="586" xr:uid="{F846D6A9-29F6-49C6-B102-9C9B156DC10D}"/>
    <cellStyle name="Comma 6 3 2" xfId="587" xr:uid="{33F44A31-0CEE-4301-A90D-4C5C02794471}"/>
    <cellStyle name="Comma 6 3 2 2" xfId="588" xr:uid="{9A0EB381-EC60-4962-989B-1A901732C68C}"/>
    <cellStyle name="Comma 6 3 3" xfId="589" xr:uid="{B29AB069-E0AB-4028-A120-1A78E598599B}"/>
    <cellStyle name="Comma 6 4" xfId="590" xr:uid="{D5CE1DD9-600C-43C2-86EC-7E6B4A6E24F1}"/>
    <cellStyle name="Comma 6 4 2" xfId="591" xr:uid="{BFE86A1F-C496-4442-8703-C8B8354ABAEC}"/>
    <cellStyle name="Comma 6 4 2 2" xfId="592" xr:uid="{C5E21F7C-8E8F-4B17-B8E8-5E9645FC4A31}"/>
    <cellStyle name="Comma 6 4 3" xfId="593" xr:uid="{F838A60A-1C93-41B6-A044-CD9008EB403C}"/>
    <cellStyle name="Comma 6 5" xfId="594" xr:uid="{99E4794A-303A-45A1-A263-C7E8849A658F}"/>
    <cellStyle name="Comma 6 5 2" xfId="595" xr:uid="{802CF4A7-F5E8-420F-983D-22C2412AC80A}"/>
    <cellStyle name="Comma 6 6" xfId="596" xr:uid="{455C351C-0E4A-4B34-8702-30FAB3F78768}"/>
    <cellStyle name="Comma 6 6 2" xfId="597" xr:uid="{CFBB7AEE-88D4-494F-ADAB-55B8E860A1AC}"/>
    <cellStyle name="Comma 6 7" xfId="598" xr:uid="{6E55BC5A-27C6-42E4-9A05-6652FE64324E}"/>
    <cellStyle name="Comma 6 7 2" xfId="599" xr:uid="{91A1A9C3-3B7B-4D41-A8DF-EA37CCF003C2}"/>
    <cellStyle name="Comma 6 8" xfId="600" xr:uid="{AFC34D1F-2DC1-4980-9A7B-CF77CF1AD70C}"/>
    <cellStyle name="Comma 6 9" xfId="601" xr:uid="{AE02F82B-2984-498D-8B5D-6081DE4129B4}"/>
    <cellStyle name="Comma 7" xfId="602" xr:uid="{D7353CF6-C289-4294-984A-08B9F23AAE6E}"/>
    <cellStyle name="Comma 7 2" xfId="603" xr:uid="{C71CA494-6BD3-4DB7-AC3D-790BE07B3AB1}"/>
    <cellStyle name="Comma 7 2 10" xfId="604" xr:uid="{6C2BF59B-D8DF-459E-84FD-C274C0C65CBD}"/>
    <cellStyle name="Comma 7 2 11" xfId="605" xr:uid="{BA82D1C1-3143-4418-AA66-C03F3F33A178}"/>
    <cellStyle name="Comma 7 2 12" xfId="606" xr:uid="{BF967B5F-475F-40D0-939F-96668FFEEECA}"/>
    <cellStyle name="Comma 7 2 13" xfId="607" xr:uid="{A91010F6-D011-4876-B314-851D80046CF5}"/>
    <cellStyle name="Comma 7 2 14" xfId="608" xr:uid="{FFD64123-B595-438C-979F-CB0AFFEC3828}"/>
    <cellStyle name="Comma 7 2 15" xfId="609" xr:uid="{7D9CF07B-46E9-46D9-8C74-2BEAD36777DD}"/>
    <cellStyle name="Comma 7 2 16" xfId="610" xr:uid="{46E16954-45A2-421E-8AA5-230F5CB79B24}"/>
    <cellStyle name="Comma 7 2 17" xfId="611" xr:uid="{C6FFEBE2-F123-4993-A4C6-D24A9C0A440F}"/>
    <cellStyle name="Comma 7 2 18" xfId="612" xr:uid="{60754AE3-6807-4AE5-8665-F73248CB6C99}"/>
    <cellStyle name="Comma 7 2 19" xfId="613" xr:uid="{88E02183-1FC7-4151-817E-71ADC7E2F288}"/>
    <cellStyle name="Comma 7 2 2" xfId="614" xr:uid="{1FC36BDC-085F-4E62-9A3F-41399B9676FD}"/>
    <cellStyle name="Comma 7 2 2 2" xfId="615" xr:uid="{100C5FA8-E0C6-4E3B-ADF7-8B1116DD2D75}"/>
    <cellStyle name="Comma 7 2 20" xfId="616" xr:uid="{7255F037-D63A-40E8-9029-6D3A29571C7C}"/>
    <cellStyle name="Comma 7 2 3" xfId="617" xr:uid="{D9A2438A-8BF9-4D72-9BC4-8085B7F98722}"/>
    <cellStyle name="Comma 7 2 4" xfId="618" xr:uid="{219895D1-2834-4778-8564-19C973A09F8A}"/>
    <cellStyle name="Comma 7 2 5" xfId="619" xr:uid="{7666A5B7-F092-4776-A59C-C700DCDAA0C1}"/>
    <cellStyle name="Comma 7 2 6" xfId="620" xr:uid="{F12AAAD6-0987-4158-B35D-C22E2FB2AA97}"/>
    <cellStyle name="Comma 7 2 7" xfId="621" xr:uid="{5853B2C4-31A8-4FB5-B6DF-AD3B58818BE8}"/>
    <cellStyle name="Comma 7 2 8" xfId="622" xr:uid="{520E7533-ABF4-4A48-9A27-5C6E404B2854}"/>
    <cellStyle name="Comma 7 2 9" xfId="623" xr:uid="{1659AD9A-3E65-48A2-966B-E5544EDEAB4F}"/>
    <cellStyle name="Comma 7 3" xfId="624" xr:uid="{5AC582BE-5BF2-48B1-A5C1-FE3E8B60B47C}"/>
    <cellStyle name="Comma 7 3 2" xfId="625" xr:uid="{5609FF70-C51D-49B4-B860-6279C0174A91}"/>
    <cellStyle name="Comma 7 4" xfId="626" xr:uid="{191CB049-4274-4EC5-B051-2EDD8852A797}"/>
    <cellStyle name="Comma 8" xfId="627" xr:uid="{09507334-E96B-449C-B22A-3869DA7A6D15}"/>
    <cellStyle name="Comma 8 2" xfId="628" xr:uid="{5DED2B9B-798C-4C02-AF57-C33B49ECE858}"/>
    <cellStyle name="Comma 9" xfId="629" xr:uid="{B082692B-A67D-4762-812B-FCC9C5B27323}"/>
    <cellStyle name="Comma 9 2" xfId="630" xr:uid="{60766646-DAFB-4FB4-8E04-8271B0D6BFA1}"/>
    <cellStyle name="Comma0" xfId="631" xr:uid="{CA8AECFF-2F9D-4DE6-B2B4-6C1F2A4696A9}"/>
    <cellStyle name="Comments Non Solid Border" xfId="632" xr:uid="{24C44C17-4EC3-48FE-8C02-D3E02D11BBC8}"/>
    <cellStyle name="Currency 2" xfId="633" xr:uid="{59892946-CB19-4269-A280-411F56301297}"/>
    <cellStyle name="Currency 2 2" xfId="634" xr:uid="{381A8D15-8730-4544-A756-6B9572DF6F2E}"/>
    <cellStyle name="Currency 2 2 2" xfId="635" xr:uid="{71F7EFC4-AE3E-49DF-A201-5D6B3212CFCC}"/>
    <cellStyle name="Currency 2 3" xfId="636" xr:uid="{95D0F128-0AC8-4DB7-9614-E5D5024735B3}"/>
    <cellStyle name="Currency 2 4" xfId="637" xr:uid="{0D0B3BB2-C0D1-414A-87E4-3CDA2588387E}"/>
    <cellStyle name="Currency 3" xfId="638" xr:uid="{29D741B5-913C-4871-9EA4-11FD852E3050}"/>
    <cellStyle name="Currency0" xfId="639" xr:uid="{18CAE711-8B08-4587-91D5-B5868C1C8666}"/>
    <cellStyle name="Currency0 2" xfId="640" xr:uid="{F61E2CE5-88DA-4FA5-AD59-31F9BAAB5655}"/>
    <cellStyle name="Currency0 2 2" xfId="641" xr:uid="{FBB5EDA0-BB54-4E61-A0A7-61E6AC3268D6}"/>
    <cellStyle name="Currency0 3" xfId="642" xr:uid="{63296E68-93CE-44B7-8542-0D795DFDDF60}"/>
    <cellStyle name="Date" xfId="643" xr:uid="{ACBD8500-DABF-479C-8A6B-37DE730F1EE3}"/>
    <cellStyle name="Dates" xfId="644" xr:uid="{27EF0289-6F54-4C7D-BF38-208957DB5B31}"/>
    <cellStyle name="DB download" xfId="645" xr:uid="{28CDDE7B-9C5E-4EC4-A2B4-435028BD1E4F}"/>
    <cellStyle name="DB upload" xfId="646" xr:uid="{107A4867-8830-4CD6-A716-55DCA68A2C2A}"/>
    <cellStyle name="Delimiter 1" xfId="647" xr:uid="{B6DA3F74-3F3D-4FA4-9ACF-029A89F4691C}"/>
    <cellStyle name="Derived" xfId="648" xr:uid="{E21376DC-F9A9-4A67-B6C3-0AA4CD4B0294}"/>
    <cellStyle name="diskette" xfId="649" xr:uid="{271EF9E0-8A87-4B58-B6E8-B0624551D893}"/>
    <cellStyle name="Error" xfId="650" xr:uid="{9F7D4F7A-B333-47E8-9044-7915F51C48EF}"/>
    <cellStyle name="Explanatory Text 2" xfId="651" xr:uid="{C2632151-5F30-4821-9626-6B5A03E07C4D}"/>
    <cellStyle name="Fixed" xfId="652" xr:uid="{8BEA3D1F-765D-449E-A528-1F9AE4CD7E3D}"/>
    <cellStyle name="Footnote" xfId="653" xr:uid="{A24096F7-5F5D-48F2-A13A-A165A4796DFB}"/>
    <cellStyle name="Forcast formula" xfId="654" xr:uid="{C3FD342E-1DC6-463E-A141-7D3BEDCD4337}"/>
    <cellStyle name="Forecast" xfId="655" xr:uid="{C5981ED9-5086-4CF8-A010-54A8FFE832ED}"/>
    <cellStyle name="Forecast 2" xfId="656" xr:uid="{5A8CCFCC-9C74-41CE-ACAD-2A7459A5EC20}"/>
    <cellStyle name="Formula" xfId="657" xr:uid="{D0ABF2CC-38DA-4DB2-A216-2D3EE5A63184}"/>
    <cellStyle name="Formula 2" xfId="658" xr:uid="{7B54641E-F513-4DCB-AFD0-F502A675E442}"/>
    <cellStyle name="Formula 3" xfId="659" xr:uid="{A2ABEFDE-7D92-4870-8169-0E93603303CA}"/>
    <cellStyle name="Formula_Steel_steelmakingrawmaterials" xfId="660" xr:uid="{6C0BDE40-866D-4D0F-B538-9A6A09E699DD}"/>
    <cellStyle name="Good 2" xfId="661" xr:uid="{633E18A3-696C-4B1E-B00B-FC73344DEA18}"/>
    <cellStyle name="Hard number" xfId="662" xr:uid="{E63C3BB9-50DD-4D9A-849B-8CD57F61D1F8}"/>
    <cellStyle name="Header" xfId="663" xr:uid="{AAC41272-EA9B-4494-8138-F91617F9146E}"/>
    <cellStyle name="Header 2" xfId="664" xr:uid="{A5A61C92-68C3-4E12-A4FE-08F0A0EBF9CF}"/>
    <cellStyle name="Heading" xfId="665" xr:uid="{5D51AB22-00DA-405A-833E-785968DEEBE8}"/>
    <cellStyle name="Heading 1 2" xfId="666" xr:uid="{BD77B10F-1862-4D55-B8C8-495B11FFD406}"/>
    <cellStyle name="Heading 1 3" xfId="667" xr:uid="{B8E0903B-E128-40B7-9947-B1CC88971604}"/>
    <cellStyle name="Heading 2 2" xfId="668" xr:uid="{F60D2691-628E-4C15-9317-DFEBC9086C5A}"/>
    <cellStyle name="Heading 3 2" xfId="669" xr:uid="{4E7F2350-A1E8-46C0-98C9-474CA3DEF367}"/>
    <cellStyle name="Heading 3 2 2" xfId="670" xr:uid="{D11D6AC1-70FD-4693-8B1A-2CFF1E01032E}"/>
    <cellStyle name="Heading 3 2 3" xfId="671" xr:uid="{FE7EC4AE-24A9-476A-BBFF-BE0BF512367B}"/>
    <cellStyle name="Heading 3 2 4" xfId="672" xr:uid="{9CAD681C-B702-4B41-A574-DCBB00186743}"/>
    <cellStyle name="Heading 4 2" xfId="673" xr:uid="{4C958AD8-D0D2-4216-9348-DA668EA8299D}"/>
    <cellStyle name="Heading1" xfId="674" xr:uid="{570FCAE0-1B14-417F-B439-83B3CD45E634}"/>
    <cellStyle name="Hyperlink" xfId="3" builtinId="8"/>
    <cellStyle name="Hyperlink 10" xfId="675" xr:uid="{D8362A94-AA66-494D-B991-33A12D291161}"/>
    <cellStyle name="Hyperlink 11" xfId="676" xr:uid="{4FADD417-C981-4994-9B7C-43045B7CE91B}"/>
    <cellStyle name="Hyperlink 12" xfId="677" xr:uid="{E7A3C5BC-BF1D-478D-A683-031C7DE864FD}"/>
    <cellStyle name="Hyperlink 13" xfId="678" xr:uid="{2C676B7D-22E2-4018-9972-EB3F484798A2}"/>
    <cellStyle name="Hyperlink 14" xfId="679" xr:uid="{CDA1F636-FEC8-4275-8635-3AF6F6DE63AA}"/>
    <cellStyle name="Hyperlink 15" xfId="680" xr:uid="{A52F321B-0664-4625-B949-D93A506F8E88}"/>
    <cellStyle name="Hyperlink 16" xfId="681" xr:uid="{26E7FFCC-F215-4385-A2AD-FCB9AF0B6120}"/>
    <cellStyle name="Hyperlink 17" xfId="682" xr:uid="{CB38DBC4-247F-426C-8172-49E6F40D18E2}"/>
    <cellStyle name="Hyperlink 2" xfId="683" xr:uid="{37C381EE-74A9-41A2-B955-805D30D6982E}"/>
    <cellStyle name="Hyperlink 2 2" xfId="684" xr:uid="{E1F8720C-DADC-4696-BFB8-8D2539F0FE57}"/>
    <cellStyle name="Hyperlink 2 3" xfId="685" xr:uid="{C1FA7657-C086-48F0-BF8E-D7A6CD2E8C25}"/>
    <cellStyle name="Hyperlink 3" xfId="686" xr:uid="{290075C2-00B9-4805-8F91-801C2D0EC1E8}"/>
    <cellStyle name="Hyperlink 3 2" xfId="687" xr:uid="{BBF5A4B8-4AD6-4E59-B623-F7A7D173FFC4}"/>
    <cellStyle name="Hyperlink 3 3" xfId="688" xr:uid="{D4E58848-B3AD-49C1-A313-563B2A39610E}"/>
    <cellStyle name="Hyperlink 4" xfId="689" xr:uid="{CCF1D740-4396-42AA-8DD0-6624BA64F36B}"/>
    <cellStyle name="Hyperlink 5" xfId="690" xr:uid="{231976A6-8085-421E-B938-264735C8BD4A}"/>
    <cellStyle name="Hyperlink 6" xfId="691" xr:uid="{08011BA2-32FB-4A9A-BEDA-3FA25F2BDC42}"/>
    <cellStyle name="Hyperlink 7" xfId="692" xr:uid="{72C508EE-F0F8-4F44-9459-C06F2FEA7491}"/>
    <cellStyle name="Hyperlink 8" xfId="693" xr:uid="{9179B63C-C282-4882-8FE0-8C2021F1F62D}"/>
    <cellStyle name="Hyperlink 9" xfId="694" xr:uid="{56259D76-864B-4479-BD2C-3C72A2202782}"/>
    <cellStyle name="Index Hyperlink" xfId="695" xr:uid="{6FA68CC9-2B8F-4FD5-B7B3-17EC4EF30BD3}"/>
    <cellStyle name="Input 2" xfId="696" xr:uid="{CAB8AB80-3951-4F08-B195-0A91B2B6974B}"/>
    <cellStyle name="Input 2 2" xfId="697" xr:uid="{F550F37E-2574-49D6-B4CC-0B82CF61CCE0}"/>
    <cellStyle name="Input 2 2 2" xfId="698" xr:uid="{B8C1C8D9-7803-4D91-8389-1FA8DE80154E}"/>
    <cellStyle name="Input 2 2 2 2" xfId="699" xr:uid="{F9F17E88-F63B-4D5F-9642-6A4E97B22D04}"/>
    <cellStyle name="Input 2 3" xfId="700" xr:uid="{94D2CC3C-553D-4A4D-904C-022AF5856102}"/>
    <cellStyle name="Input 2 3 2" xfId="701" xr:uid="{0DB0131A-2B0E-4B73-8152-DFC183ADDB5C}"/>
    <cellStyle name="Input 2 4" xfId="702" xr:uid="{504E8037-167F-4A56-BF8F-FD139B289DE3}"/>
    <cellStyle name="Input 2 5" xfId="703" xr:uid="{4FF2D20D-7895-472A-BC81-A798BB2516E8}"/>
    <cellStyle name="Input 2 6" xfId="704" xr:uid="{58AB82D1-4A54-4750-BDC0-D8B33DB1CB0C}"/>
    <cellStyle name="Input 2 7" xfId="705" xr:uid="{50BD5D0C-5AB6-47B8-891C-B24E9D55A469}"/>
    <cellStyle name="Input 3" xfId="706" xr:uid="{36B98EE2-0CB9-44B1-AEEA-BD8813C4520E}"/>
    <cellStyle name="Input 4" xfId="707" xr:uid="{81255148-4FCE-497B-87C7-9AFAEEA5CF3E}"/>
    <cellStyle name="Input 5" xfId="708" xr:uid="{49B74CAC-5297-425B-ADE2-261030E9BE89}"/>
    <cellStyle name="Input 6" xfId="709" xr:uid="{0DBA3921-6368-4210-90D3-4DAD11D3D3A5}"/>
    <cellStyle name="Input 7" xfId="710" xr:uid="{5158AC63-EC0C-48A5-A65D-DAD2CECCD300}"/>
    <cellStyle name="Input 8" xfId="711" xr:uid="{7E3290C5-9505-4BBC-9A15-BEA5143947C7}"/>
    <cellStyle name="Input 9" xfId="712" xr:uid="{4B034DC5-142E-4CEC-A43D-AE70CCD86B5D}"/>
    <cellStyle name="Linked Cell 2" xfId="713" xr:uid="{6F0DCF0F-86EE-445B-848A-671EDD6B168C}"/>
    <cellStyle name="Millares [0]_ANEXOA1-1" xfId="714" xr:uid="{46196D2C-21A5-4920-92B2-A0B0188EF999}"/>
    <cellStyle name="Millares_ANEXOA1-1" xfId="715" xr:uid="{88831DBE-8662-4806-B90A-F17372E9B8E1}"/>
    <cellStyle name="Moneda [0]_ANEXOA1-1" xfId="716" xr:uid="{1DFF37B0-2094-422A-A17C-23A103B9F9B2}"/>
    <cellStyle name="Moneda_ANEXOA1-1" xfId="717" xr:uid="{0AA51085-5DA2-416F-87A5-DA81A6787E15}"/>
    <cellStyle name="Neutral 2" xfId="718" xr:uid="{A1A4CE6E-44DA-4CB8-8897-085784927C88}"/>
    <cellStyle name="Neutral 2 2" xfId="719" xr:uid="{A0FB7CD8-8228-4A0C-ABBD-938B0518244C}"/>
    <cellStyle name="Neutral 3" xfId="720" xr:uid="{045AEF75-041E-44A9-BD70-BF91FBD71E6E}"/>
    <cellStyle name="Normal" xfId="0" builtinId="0"/>
    <cellStyle name="Normal [0]" xfId="722" xr:uid="{CC2E7573-4070-4B1D-A47B-2743FCD4AAB9}"/>
    <cellStyle name="Normal [2]" xfId="723" xr:uid="{9DFDFCEF-560E-429B-8BE1-828420C40E2F}"/>
    <cellStyle name="Normal 10" xfId="724" xr:uid="{64EE2030-13C5-4089-998F-4A29D6773ED5}"/>
    <cellStyle name="Normal 10 10" xfId="725" xr:uid="{94AA7726-BD35-4DB8-B315-E6DF285E5096}"/>
    <cellStyle name="Normal 10 10 10" xfId="726" xr:uid="{5997FA1B-985E-43AA-9301-2CDD1904A1C8}"/>
    <cellStyle name="Normal 10 10 11" xfId="727" xr:uid="{EF967734-8F4D-42D2-B9B3-7B3A440BF49C}"/>
    <cellStyle name="Normal 10 10 12" xfId="728" xr:uid="{8885BD6C-D889-4899-A336-0ED9D07666AB}"/>
    <cellStyle name="Normal 10 10 13" xfId="729" xr:uid="{9E0F95C0-E8D4-43D0-A909-8AA1E6F00FAA}"/>
    <cellStyle name="Normal 10 10 14" xfId="730" xr:uid="{CC965CC6-030D-4FF7-9756-B293AEE01E03}"/>
    <cellStyle name="Normal 10 10 2" xfId="731" xr:uid="{19A6ADD4-8603-4A6D-9453-7FD500793994}"/>
    <cellStyle name="Normal 10 10 2 10" xfId="732" xr:uid="{B9F971C5-0141-4BAC-8713-84ADF508A45D}"/>
    <cellStyle name="Normal 10 10 2 11" xfId="733" xr:uid="{B33A452C-E7E6-47B1-BF28-19959DD94A15}"/>
    <cellStyle name="Normal 10 10 2 12" xfId="734" xr:uid="{B5391444-2FE2-4073-A548-11254C436E57}"/>
    <cellStyle name="Normal 10 10 2 13" xfId="735" xr:uid="{1713EBCC-1AB5-40FF-B8BD-214B15D28E8E}"/>
    <cellStyle name="Normal 10 10 2 2" xfId="736" xr:uid="{677B47E3-00CE-4736-9899-3449078FB049}"/>
    <cellStyle name="Normal 10 10 2 2 10" xfId="737" xr:uid="{F8A1AA7E-58DD-456D-98AF-C4304B04BA9E}"/>
    <cellStyle name="Normal 10 10 2 2 11" xfId="738" xr:uid="{DC6C4CC4-14DD-4A2F-8954-F7B898C7E95B}"/>
    <cellStyle name="Normal 10 10 2 2 2" xfId="739" xr:uid="{398D0939-78EB-4769-80D4-09FE6C37C4F8}"/>
    <cellStyle name="Normal 10 10 2 2 2 2" xfId="740" xr:uid="{61B9DFF1-A1E6-440C-850B-911A24F1758E}"/>
    <cellStyle name="Normal 10 10 2 2 2 2 2" xfId="741" xr:uid="{AB666021-C86B-4ECF-B260-14AFA6E57099}"/>
    <cellStyle name="Normal 10 10 2 2 2 3" xfId="742" xr:uid="{F41CD9B9-54B1-47F7-8C8C-E2789CDD6FDC}"/>
    <cellStyle name="Normal 10 10 2 2 2 4" xfId="743" xr:uid="{96E64638-68D8-424B-A959-2BFB0ED2F9F9}"/>
    <cellStyle name="Normal 10 10 2 2 2 5" xfId="744" xr:uid="{56290ED7-6A9D-4A55-B1AB-37CF0D45B244}"/>
    <cellStyle name="Normal 10 10 2 2 3" xfId="745" xr:uid="{9A844F0C-9DFE-4DAC-8CE9-78A2071CC1D0}"/>
    <cellStyle name="Normal 10 10 2 2 3 2" xfId="746" xr:uid="{17F13A17-C6FD-4216-B71E-736F3503305E}"/>
    <cellStyle name="Normal 10 10 2 2 4" xfId="747" xr:uid="{5432BCEA-D048-4908-A54E-D588C50F8BEB}"/>
    <cellStyle name="Normal 10 10 2 2 5" xfId="748" xr:uid="{BEB9EBF4-6633-428C-9365-92EF5E592C51}"/>
    <cellStyle name="Normal 10 10 2 2 6" xfId="749" xr:uid="{DE8E1FC7-7A25-4D47-896C-FD9B238513C4}"/>
    <cellStyle name="Normal 10 10 2 2 7" xfId="750" xr:uid="{09873F02-1965-4AAB-8874-B82CEF02E95A}"/>
    <cellStyle name="Normal 10 10 2 2 8" xfId="751" xr:uid="{51478CBF-1E5A-4C7E-AA4A-E8946918CB83}"/>
    <cellStyle name="Normal 10 10 2 2 9" xfId="752" xr:uid="{D259AE50-AE86-449E-A0B5-75AD3CE2C4FA}"/>
    <cellStyle name="Normal 10 10 2 3" xfId="753" xr:uid="{155EF6F3-A247-4865-8211-DBCE4742558B}"/>
    <cellStyle name="Normal 10 10 2 3 2" xfId="754" xr:uid="{D5F6E63B-E1FD-4C26-9BA5-98D1087A4890}"/>
    <cellStyle name="Normal 10 10 2 3 2 2" xfId="755" xr:uid="{8DE6587C-6B9F-4CA7-96A5-323FF8D6BF11}"/>
    <cellStyle name="Normal 10 10 2 3 3" xfId="756" xr:uid="{CABF2431-16A8-4E35-8436-E883ACF56488}"/>
    <cellStyle name="Normal 10 10 2 3 4" xfId="757" xr:uid="{1EAB6F38-88EA-430D-AE7F-95E93DCA75C9}"/>
    <cellStyle name="Normal 10 10 2 3 5" xfId="758" xr:uid="{F4F2D276-40AB-480D-9E2A-E98A5E2AFA9A}"/>
    <cellStyle name="Normal 10 10 2 4" xfId="759" xr:uid="{0D557B0D-DA03-4845-A097-E428ED15B188}"/>
    <cellStyle name="Normal 10 10 2 4 2" xfId="760" xr:uid="{68AE08B0-56A7-422C-BC23-3F327E9F6826}"/>
    <cellStyle name="Normal 10 10 2 5" xfId="761" xr:uid="{ADC74296-6ABB-42A9-BF2C-B3B7A0C5AE72}"/>
    <cellStyle name="Normal 10 10 2 6" xfId="762" xr:uid="{1847FF95-4192-460C-A31B-47743EB381BA}"/>
    <cellStyle name="Normal 10 10 2 7" xfId="763" xr:uid="{E5D9D782-DD69-4246-ADB0-DC89AE0AA944}"/>
    <cellStyle name="Normal 10 10 2 8" xfId="764" xr:uid="{03156584-49BC-4768-808C-AA43B6A434DF}"/>
    <cellStyle name="Normal 10 10 2 9" xfId="765" xr:uid="{272C2AF5-957C-4BE6-AA54-264D52F861EA}"/>
    <cellStyle name="Normal 10 10 3" xfId="766" xr:uid="{2473189A-F5AB-426A-9D8D-D115292D146F}"/>
    <cellStyle name="Normal 10 10 3 10" xfId="767" xr:uid="{BB127F22-FF67-4248-A2C5-09274243C24C}"/>
    <cellStyle name="Normal 10 10 3 11" xfId="768" xr:uid="{6E125FB1-BB70-4502-98D8-382FBC01FDF8}"/>
    <cellStyle name="Normal 10 10 3 2" xfId="769" xr:uid="{2AA49805-5821-4622-9F54-84E9B1988B11}"/>
    <cellStyle name="Normal 10 10 3 2 2" xfId="770" xr:uid="{0931391D-DBDC-4D42-9B4D-A4131CA217EA}"/>
    <cellStyle name="Normal 10 10 3 2 2 2" xfId="771" xr:uid="{A94BFAAB-8B60-45B0-852B-C84D45568EA5}"/>
    <cellStyle name="Normal 10 10 3 2 3" xfId="772" xr:uid="{9AA88E95-55EC-49A6-BABC-B0319801334F}"/>
    <cellStyle name="Normal 10 10 3 2 4" xfId="773" xr:uid="{2B0AEB6A-DDD6-45C7-9D12-0E5A2E7570BF}"/>
    <cellStyle name="Normal 10 10 3 2 5" xfId="774" xr:uid="{ACE8689D-0F2A-4C7F-B08D-CAD2B9E74179}"/>
    <cellStyle name="Normal 10 10 3 3" xfId="775" xr:uid="{B225E4A0-6110-46DB-B9AF-0A2F4B805686}"/>
    <cellStyle name="Normal 10 10 3 3 2" xfId="776" xr:uid="{01E8C507-7C5B-46C2-B39F-0C528EFC3AB0}"/>
    <cellStyle name="Normal 10 10 3 4" xfId="777" xr:uid="{1306199F-B14D-43D0-BBC7-93EBF248D193}"/>
    <cellStyle name="Normal 10 10 3 5" xfId="778" xr:uid="{4F58FBB3-29CF-4DEC-A508-63859E6DF482}"/>
    <cellStyle name="Normal 10 10 3 6" xfId="779" xr:uid="{11A1805A-5EFE-4BA0-BE7D-F196590E4599}"/>
    <cellStyle name="Normal 10 10 3 7" xfId="780" xr:uid="{EE368C61-303B-454E-B4D2-DF4477BD6B39}"/>
    <cellStyle name="Normal 10 10 3 8" xfId="781" xr:uid="{CD7F2E0D-46E7-4C62-9AE9-54CA2FE24760}"/>
    <cellStyle name="Normal 10 10 3 9" xfId="782" xr:uid="{73F464E6-10F9-43DE-875C-8FEEAEAB7DFF}"/>
    <cellStyle name="Normal 10 10 4" xfId="783" xr:uid="{B3CFF543-C502-4B49-A909-1D85B8333271}"/>
    <cellStyle name="Normal 10 10 4 2" xfId="784" xr:uid="{0D28ABCC-EEE8-4D52-B9D0-89AEB16FDD39}"/>
    <cellStyle name="Normal 10 10 4 2 2" xfId="785" xr:uid="{8EA8DB60-5283-494D-B21C-1B85C516E525}"/>
    <cellStyle name="Normal 10 10 4 3" xfId="786" xr:uid="{968E6306-698A-4844-8D9F-D88E193428EF}"/>
    <cellStyle name="Normal 10 10 4 4" xfId="787" xr:uid="{240C9C79-41F8-42B8-B716-BAEF102F5C90}"/>
    <cellStyle name="Normal 10 10 4 5" xfId="788" xr:uid="{AE7A47A0-16D6-4049-83C8-A308DC61E30C}"/>
    <cellStyle name="Normal 10 10 5" xfId="789" xr:uid="{E6C9737D-D0D1-4495-9DD8-BD63BB0AF004}"/>
    <cellStyle name="Normal 10 10 5 2" xfId="790" xr:uid="{26B440EE-6921-477E-B838-A32011D7B409}"/>
    <cellStyle name="Normal 10 10 6" xfId="791" xr:uid="{E6D52BF1-B8EA-4E0C-91D6-5C3CB7E34E57}"/>
    <cellStyle name="Normal 10 10 7" xfId="792" xr:uid="{E75A5890-2EBC-42B8-8E2E-70F41055AE62}"/>
    <cellStyle name="Normal 10 10 8" xfId="793" xr:uid="{13F093AB-87FB-4D4D-BF51-DA6E68E6672C}"/>
    <cellStyle name="Normal 10 10 9" xfId="794" xr:uid="{9AF88BE5-C3ED-414D-A4F2-647C619C7BAD}"/>
    <cellStyle name="Normal 10 11" xfId="795" xr:uid="{80D5B280-1018-45F9-AAD1-E9BB9ADE822F}"/>
    <cellStyle name="Normal 10 11 10" xfId="796" xr:uid="{1B8FA94E-EB24-45A7-8B8C-A13A31E58F38}"/>
    <cellStyle name="Normal 10 11 11" xfId="797" xr:uid="{D6027463-BE81-49F3-A3B8-B988A7E5E2CC}"/>
    <cellStyle name="Normal 10 11 12" xfId="798" xr:uid="{F5257901-0F23-44F9-8DCA-43F11885314F}"/>
    <cellStyle name="Normal 10 11 13" xfId="799" xr:uid="{BA27F7AA-D27B-4977-8653-011BAE082DBE}"/>
    <cellStyle name="Normal 10 11 14" xfId="800" xr:uid="{B44B9FFB-67E2-4A8B-9A46-A25067D5A9D9}"/>
    <cellStyle name="Normal 10 11 2" xfId="801" xr:uid="{E60A2221-3804-4B75-8963-46A28271EE0A}"/>
    <cellStyle name="Normal 10 11 2 10" xfId="802" xr:uid="{6C3257A4-2D96-498C-84A1-51A543DC19BA}"/>
    <cellStyle name="Normal 10 11 2 11" xfId="803" xr:uid="{07138C05-875B-42B9-AE10-11536DFA592E}"/>
    <cellStyle name="Normal 10 11 2 12" xfId="804" xr:uid="{85637FFC-FEFD-41D7-AE00-442D9EFA1138}"/>
    <cellStyle name="Normal 10 11 2 13" xfId="805" xr:uid="{BBE163B6-C1DC-4C2B-811F-D2ECCA3E8CB7}"/>
    <cellStyle name="Normal 10 11 2 2" xfId="806" xr:uid="{6FF97900-411E-4C63-8B33-6129971C2745}"/>
    <cellStyle name="Normal 10 11 2 2 10" xfId="807" xr:uid="{EC054704-88C0-4E28-9325-E251B3F05C3A}"/>
    <cellStyle name="Normal 10 11 2 2 11" xfId="808" xr:uid="{04233027-2DB2-4808-84A0-34B2FCCD94A8}"/>
    <cellStyle name="Normal 10 11 2 2 2" xfId="809" xr:uid="{BB026E9E-48AC-47E9-803A-6A56017B06F8}"/>
    <cellStyle name="Normal 10 11 2 2 2 2" xfId="810" xr:uid="{A8EAAD00-46F6-4A08-B426-07660FB110E3}"/>
    <cellStyle name="Normal 10 11 2 2 2 2 2" xfId="811" xr:uid="{C590B547-DDED-4C19-8CD9-1E3F3B1F6245}"/>
    <cellStyle name="Normal 10 11 2 2 2 3" xfId="812" xr:uid="{E8C335C7-BD43-4B33-BE97-EACE25741A88}"/>
    <cellStyle name="Normal 10 11 2 2 2 4" xfId="813" xr:uid="{F1AA7C38-61C0-416E-BC56-577EE3F3E46F}"/>
    <cellStyle name="Normal 10 11 2 2 2 5" xfId="814" xr:uid="{A840E426-97BD-4861-A7B5-E0A094CAC181}"/>
    <cellStyle name="Normal 10 11 2 2 3" xfId="815" xr:uid="{A93C6589-8CD1-4F9A-9933-693EC1CF6FF7}"/>
    <cellStyle name="Normal 10 11 2 2 3 2" xfId="816" xr:uid="{5D50DE29-B9C8-4553-ADAD-2040934930D6}"/>
    <cellStyle name="Normal 10 11 2 2 4" xfId="817" xr:uid="{94C9EBF6-6340-46A2-9CEE-4D2E99210A4A}"/>
    <cellStyle name="Normal 10 11 2 2 5" xfId="818" xr:uid="{104991FD-6D07-448D-B101-90F90937B7EF}"/>
    <cellStyle name="Normal 10 11 2 2 6" xfId="819" xr:uid="{981E4930-F38F-432B-8FBF-E2CA66FDD105}"/>
    <cellStyle name="Normal 10 11 2 2 7" xfId="820" xr:uid="{C19E6ADC-178E-43DC-8A25-AA3938E29F4B}"/>
    <cellStyle name="Normal 10 11 2 2 8" xfId="821" xr:uid="{C305C80C-301E-4008-A3F3-B0F07C425C70}"/>
    <cellStyle name="Normal 10 11 2 2 9" xfId="822" xr:uid="{CDDB775E-844F-42D8-BC6E-02C124A3B0D8}"/>
    <cellStyle name="Normal 10 11 2 3" xfId="823" xr:uid="{55D5A561-26A3-46A0-B81C-C1EF45A20E08}"/>
    <cellStyle name="Normal 10 11 2 3 2" xfId="824" xr:uid="{F0EC105B-1A94-4B6B-BC36-5D6518EA1C9B}"/>
    <cellStyle name="Normal 10 11 2 3 2 2" xfId="825" xr:uid="{B8DA1AD1-8869-410E-801A-49B515CF2B66}"/>
    <cellStyle name="Normal 10 11 2 3 3" xfId="826" xr:uid="{EFFFDF20-1B2F-4C25-91CC-6609FB760CC4}"/>
    <cellStyle name="Normal 10 11 2 3 4" xfId="827" xr:uid="{D41EE779-3FCC-4F1C-8B5E-C0808FC33D0D}"/>
    <cellStyle name="Normal 10 11 2 3 5" xfId="828" xr:uid="{29A5BB52-655B-41AB-A3BF-D5D73F19B0D5}"/>
    <cellStyle name="Normal 10 11 2 4" xfId="829" xr:uid="{E8F29E3D-5E7C-4997-B8C2-94743BBDAA00}"/>
    <cellStyle name="Normal 10 11 2 4 2" xfId="830" xr:uid="{A2B53F99-15AC-4508-982A-9B7163FCB61E}"/>
    <cellStyle name="Normal 10 11 2 5" xfId="831" xr:uid="{D045632A-2944-40F8-9754-9885D956F163}"/>
    <cellStyle name="Normal 10 11 2 6" xfId="832" xr:uid="{B86D97FD-B249-4922-9D5D-DFB1EA2D7988}"/>
    <cellStyle name="Normal 10 11 2 7" xfId="833" xr:uid="{9773A51A-321D-4AED-B49E-FAD1BC76D239}"/>
    <cellStyle name="Normal 10 11 2 8" xfId="834" xr:uid="{3A96FF0B-715A-4AD7-A233-00738E3FB398}"/>
    <cellStyle name="Normal 10 11 2 9" xfId="835" xr:uid="{B3949BD0-2F42-4474-8E02-59A5A0B73113}"/>
    <cellStyle name="Normal 10 11 3" xfId="836" xr:uid="{5CA4379B-EDD7-4A7E-8BED-C85858B80470}"/>
    <cellStyle name="Normal 10 11 3 10" xfId="837" xr:uid="{F1BAB0A2-8964-4421-89F4-F9EF274AD625}"/>
    <cellStyle name="Normal 10 11 3 11" xfId="838" xr:uid="{B3798797-EACC-4B97-90A3-AF1B0C8AC30D}"/>
    <cellStyle name="Normal 10 11 3 2" xfId="839" xr:uid="{6860831B-A80D-423F-8B2D-570329ACE40E}"/>
    <cellStyle name="Normal 10 11 3 2 2" xfId="840" xr:uid="{5D244E4E-60E3-4993-A228-C9EFA8774364}"/>
    <cellStyle name="Normal 10 11 3 2 2 2" xfId="841" xr:uid="{7B0BE037-1BFA-4540-B3BF-E85643070B69}"/>
    <cellStyle name="Normal 10 11 3 2 3" xfId="842" xr:uid="{8A0F49B8-F7BF-43DE-A54A-52E7FBA589CC}"/>
    <cellStyle name="Normal 10 11 3 2 4" xfId="843" xr:uid="{640DD533-7B1F-4757-A38A-1E6F38AE99BB}"/>
    <cellStyle name="Normal 10 11 3 2 5" xfId="844" xr:uid="{C4C2F5F0-3216-4F37-8A8C-A69E82FCB6DD}"/>
    <cellStyle name="Normal 10 11 3 3" xfId="845" xr:uid="{7A3CF888-5D1B-4C13-BFA0-AAE26CB7BAF9}"/>
    <cellStyle name="Normal 10 11 3 3 2" xfId="846" xr:uid="{025A90D7-967A-488E-B2D3-46D7D844374E}"/>
    <cellStyle name="Normal 10 11 3 4" xfId="847" xr:uid="{B9D7FFE3-BF55-48D5-AD6F-F7C984CB8070}"/>
    <cellStyle name="Normal 10 11 3 5" xfId="848" xr:uid="{D1763241-CE39-4D33-9CF0-76E70E3E024C}"/>
    <cellStyle name="Normal 10 11 3 6" xfId="849" xr:uid="{73FE07A2-3F4C-4F7B-A023-4C854616768A}"/>
    <cellStyle name="Normal 10 11 3 7" xfId="850" xr:uid="{CF11F7A6-E27A-489C-8879-C1C293DA96EC}"/>
    <cellStyle name="Normal 10 11 3 8" xfId="851" xr:uid="{ADAD6FDE-D8BC-4A2B-821C-31204C93AB2C}"/>
    <cellStyle name="Normal 10 11 3 9" xfId="852" xr:uid="{79D725EC-C553-4864-8342-1E56B443D01D}"/>
    <cellStyle name="Normal 10 11 4" xfId="853" xr:uid="{415C357F-C831-420A-9C9E-C303A077A8FE}"/>
    <cellStyle name="Normal 10 11 4 2" xfId="854" xr:uid="{3DD0D81F-A501-4205-85C9-D623B3FAAC83}"/>
    <cellStyle name="Normal 10 11 4 2 2" xfId="855" xr:uid="{4ACB8341-5A3D-4DFE-BB53-0A90384DE3E7}"/>
    <cellStyle name="Normal 10 11 4 3" xfId="856" xr:uid="{9869E545-D023-4505-BEFD-D319964C03E6}"/>
    <cellStyle name="Normal 10 11 4 4" xfId="857" xr:uid="{79FF7C89-D5E6-4C5F-BEB6-D7F79F987E1F}"/>
    <cellStyle name="Normal 10 11 4 5" xfId="858" xr:uid="{BC9AD3A5-9063-4BD5-9667-506D6D525E33}"/>
    <cellStyle name="Normal 10 11 5" xfId="859" xr:uid="{CD40925A-5C68-421D-8E1E-6C46B5A2EAA3}"/>
    <cellStyle name="Normal 10 11 5 2" xfId="860" xr:uid="{3A682F36-9F2F-4BC9-AFB8-D6DE69A9255D}"/>
    <cellStyle name="Normal 10 11 6" xfId="861" xr:uid="{4E4AD901-D291-40D8-97D1-DEA049AA80C6}"/>
    <cellStyle name="Normal 10 11 7" xfId="862" xr:uid="{52F87831-D46D-4651-BB4D-BB524547820F}"/>
    <cellStyle name="Normal 10 11 8" xfId="863" xr:uid="{9E64735E-34C9-4F4A-A503-980576CA1B48}"/>
    <cellStyle name="Normal 10 11 9" xfId="864" xr:uid="{93C2A8F8-B401-4619-8EDE-3F231C8F4C18}"/>
    <cellStyle name="Normal 10 12" xfId="865" xr:uid="{C8EF76F0-FE6A-437A-BE59-F9D7C576BDB4}"/>
    <cellStyle name="Normal 10 12 10" xfId="866" xr:uid="{C1293E8F-F27B-4E43-868C-458DF0CEC7AC}"/>
    <cellStyle name="Normal 10 12 11" xfId="867" xr:uid="{999DF149-3785-4050-B198-25A9BB5F831B}"/>
    <cellStyle name="Normal 10 12 12" xfId="868" xr:uid="{59D4A1FE-BBDE-403D-9099-3826D1842F33}"/>
    <cellStyle name="Normal 10 12 13" xfId="869" xr:uid="{4B05CB68-3BDF-4A62-9163-9C9910936652}"/>
    <cellStyle name="Normal 10 12 14" xfId="870" xr:uid="{CE588902-DEE3-4A0C-B931-31DB8404854D}"/>
    <cellStyle name="Normal 10 12 2" xfId="871" xr:uid="{30FED4CD-10E3-4019-9768-73044172CA21}"/>
    <cellStyle name="Normal 10 12 2 10" xfId="872" xr:uid="{1C1A18FF-B6E1-4301-AA11-B20508703DFA}"/>
    <cellStyle name="Normal 10 12 2 11" xfId="873" xr:uid="{59A8DAF0-CEAA-4C21-B05E-D72A83574013}"/>
    <cellStyle name="Normal 10 12 2 12" xfId="874" xr:uid="{7C70D9B0-88C2-4B36-ADE8-2773C06BC36A}"/>
    <cellStyle name="Normal 10 12 2 13" xfId="875" xr:uid="{F5342347-B837-46BF-A68A-135067BF5057}"/>
    <cellStyle name="Normal 10 12 2 2" xfId="876" xr:uid="{108E577B-2A45-4ACD-BE5F-871B29B93795}"/>
    <cellStyle name="Normal 10 12 2 2 10" xfId="877" xr:uid="{B6EDBB80-AE16-4DF0-9464-D37B2CC1C77B}"/>
    <cellStyle name="Normal 10 12 2 2 11" xfId="878" xr:uid="{E2DAC3AE-5511-4B45-B851-70507F6F17AD}"/>
    <cellStyle name="Normal 10 12 2 2 2" xfId="879" xr:uid="{5837E07F-9641-4410-9C98-FB0979957028}"/>
    <cellStyle name="Normal 10 12 2 2 2 2" xfId="880" xr:uid="{94C3A106-F154-4E6D-87AD-257467C6C7FB}"/>
    <cellStyle name="Normal 10 12 2 2 2 2 2" xfId="881" xr:uid="{E446C1E5-ECD7-4D34-9824-F6FB3692B5CD}"/>
    <cellStyle name="Normal 10 12 2 2 2 3" xfId="882" xr:uid="{4244789A-BF9B-43F9-8B6F-2CE4853ECCE5}"/>
    <cellStyle name="Normal 10 12 2 2 2 4" xfId="883" xr:uid="{84A1613B-E8DF-4F88-97E6-0BB0BDC76208}"/>
    <cellStyle name="Normal 10 12 2 2 2 5" xfId="884" xr:uid="{D50DC779-837C-4E98-9F88-3E1621AFE97C}"/>
    <cellStyle name="Normal 10 12 2 2 3" xfId="885" xr:uid="{9675B428-E102-4150-AB80-B59DB5C1ABCF}"/>
    <cellStyle name="Normal 10 12 2 2 3 2" xfId="886" xr:uid="{1DF031D6-A450-4E94-AEC9-EA277CDFC3B1}"/>
    <cellStyle name="Normal 10 12 2 2 4" xfId="887" xr:uid="{AEB17B39-BE86-4F7D-9689-2223B30B7C88}"/>
    <cellStyle name="Normal 10 12 2 2 5" xfId="888" xr:uid="{741C5E5B-2DC5-4791-B084-C3FCB499BC65}"/>
    <cellStyle name="Normal 10 12 2 2 6" xfId="889" xr:uid="{29F3C524-1013-46C9-8DD5-7F7ABD3B31E7}"/>
    <cellStyle name="Normal 10 12 2 2 7" xfId="890" xr:uid="{D8592529-76DA-45BF-A836-2C8DE16FB2E1}"/>
    <cellStyle name="Normal 10 12 2 2 8" xfId="891" xr:uid="{BE14D644-8E1E-4ADA-BB17-28F78C3C3725}"/>
    <cellStyle name="Normal 10 12 2 2 9" xfId="892" xr:uid="{EAEE9E07-E5E8-4F65-86FE-BFFA3B5D4228}"/>
    <cellStyle name="Normal 10 12 2 3" xfId="893" xr:uid="{6CE70932-756E-49DB-8C36-B4F42263E528}"/>
    <cellStyle name="Normal 10 12 2 3 2" xfId="894" xr:uid="{A5FDB162-1C54-428E-ACDF-A540C47DA4B9}"/>
    <cellStyle name="Normal 10 12 2 3 2 2" xfId="895" xr:uid="{6A184A19-4880-4433-8348-5AE5749A614C}"/>
    <cellStyle name="Normal 10 12 2 3 3" xfId="896" xr:uid="{426CF77C-E2EB-44CB-B90C-8D41DAAA4A4F}"/>
    <cellStyle name="Normal 10 12 2 3 4" xfId="897" xr:uid="{00A7685D-1661-4E61-81D0-0717C3F8D0FF}"/>
    <cellStyle name="Normal 10 12 2 3 5" xfId="898" xr:uid="{A540AB42-13B3-493A-B803-4D00A77799D7}"/>
    <cellStyle name="Normal 10 12 2 4" xfId="899" xr:uid="{FFC3B11C-803D-4771-B71D-FD0C59F373C1}"/>
    <cellStyle name="Normal 10 12 2 4 2" xfId="900" xr:uid="{8CE5919F-8E18-4DE5-A2F4-7FABCA0398D3}"/>
    <cellStyle name="Normal 10 12 2 5" xfId="901" xr:uid="{445B6B40-C255-4FA4-A061-42912CD15778}"/>
    <cellStyle name="Normal 10 12 2 6" xfId="902" xr:uid="{09C31C39-CFE4-435D-8BC9-FF6FDC5685E4}"/>
    <cellStyle name="Normal 10 12 2 7" xfId="903" xr:uid="{88B95A94-4281-4F96-A199-8A76A6EEE6FC}"/>
    <cellStyle name="Normal 10 12 2 8" xfId="904" xr:uid="{3B3C2B0C-4C2A-43BA-8019-C9258A9D7049}"/>
    <cellStyle name="Normal 10 12 2 9" xfId="905" xr:uid="{FBE69E52-9F29-4A5B-A5B7-93397DE9ED8B}"/>
    <cellStyle name="Normal 10 12 3" xfId="906" xr:uid="{E6C34742-52A0-403D-9776-A8DA6A7A103A}"/>
    <cellStyle name="Normal 10 12 3 10" xfId="907" xr:uid="{2DA527C0-2C5B-4FB3-BC64-8FD975A90482}"/>
    <cellStyle name="Normal 10 12 3 11" xfId="908" xr:uid="{331AECAC-5F13-4647-AFB2-4F5061205434}"/>
    <cellStyle name="Normal 10 12 3 2" xfId="909" xr:uid="{CBCA3BC3-9EA8-495B-81AA-28D29DC8FC36}"/>
    <cellStyle name="Normal 10 12 3 2 2" xfId="910" xr:uid="{2442DCDD-308B-4EBF-8BC1-A3125E848701}"/>
    <cellStyle name="Normal 10 12 3 2 2 2" xfId="911" xr:uid="{9D952B6E-5D38-4F45-9059-671E79C9310C}"/>
    <cellStyle name="Normal 10 12 3 2 3" xfId="912" xr:uid="{7D97B50D-BF5E-4E45-A865-EEA5FE3CCE28}"/>
    <cellStyle name="Normal 10 12 3 2 4" xfId="913" xr:uid="{6E094011-1799-4C07-A612-38E574239DC2}"/>
    <cellStyle name="Normal 10 12 3 2 5" xfId="914" xr:uid="{9A85C04A-1891-4938-B0F0-B240E39DD3B3}"/>
    <cellStyle name="Normal 10 12 3 3" xfId="915" xr:uid="{4731099D-D659-4091-9CA6-EA2A4A98831F}"/>
    <cellStyle name="Normal 10 12 3 3 2" xfId="916" xr:uid="{7290E70F-C244-4E54-82EA-450382C78B7F}"/>
    <cellStyle name="Normal 10 12 3 4" xfId="917" xr:uid="{A6D5349C-D70A-4CAE-B904-64766B543DA3}"/>
    <cellStyle name="Normal 10 12 3 5" xfId="918" xr:uid="{5795C46C-3690-4946-8915-6D4BDB31EB3A}"/>
    <cellStyle name="Normal 10 12 3 6" xfId="919" xr:uid="{7B02B7A6-C515-468C-B16B-BB33C7CEB736}"/>
    <cellStyle name="Normal 10 12 3 7" xfId="920" xr:uid="{4EFDD62D-CDED-4901-BA4F-DACF1558FD62}"/>
    <cellStyle name="Normal 10 12 3 8" xfId="921" xr:uid="{F1F4176D-0587-4B2B-8275-CCD8EB550524}"/>
    <cellStyle name="Normal 10 12 3 9" xfId="922" xr:uid="{9EE30161-BB89-4D9B-8A66-1C11589C6CC1}"/>
    <cellStyle name="Normal 10 12 4" xfId="923" xr:uid="{0625882F-491E-4C96-A1D2-A6D2C36A6375}"/>
    <cellStyle name="Normal 10 12 4 2" xfId="924" xr:uid="{DE35F70C-C322-4258-8A02-579745C6A07A}"/>
    <cellStyle name="Normal 10 12 4 2 2" xfId="925" xr:uid="{78CC0A2A-077F-4C61-B314-7C5A7DD9F921}"/>
    <cellStyle name="Normal 10 12 4 3" xfId="926" xr:uid="{3FC24B48-35CF-4B28-878D-FD06CCE68783}"/>
    <cellStyle name="Normal 10 12 4 4" xfId="927" xr:uid="{21F67FD8-F8A6-45C5-98EA-42511F20A161}"/>
    <cellStyle name="Normal 10 12 4 5" xfId="928" xr:uid="{A87EBB66-0727-4C61-89F6-8FBC3E678946}"/>
    <cellStyle name="Normal 10 12 5" xfId="929" xr:uid="{CA219C17-61CF-4292-87BE-93EDBA9385C8}"/>
    <cellStyle name="Normal 10 12 5 2" xfId="930" xr:uid="{7FA57B27-6ADD-4D7B-8EB8-9CAF7D04801F}"/>
    <cellStyle name="Normal 10 12 6" xfId="931" xr:uid="{B3CE8B60-2535-432E-AB90-5AB97301796B}"/>
    <cellStyle name="Normal 10 12 7" xfId="932" xr:uid="{8DED8692-7CFE-4474-A0B8-2ADE7F26331B}"/>
    <cellStyle name="Normal 10 12 8" xfId="933" xr:uid="{928BA3BA-1BEB-4B9D-BD26-43EBE4D19937}"/>
    <cellStyle name="Normal 10 12 9" xfId="934" xr:uid="{84FFF28F-A90D-4A4B-8D3B-E92B0FF2D1D0}"/>
    <cellStyle name="Normal 10 13" xfId="935" xr:uid="{E2D3D6B3-C05D-4854-A9F1-B630B8FA882F}"/>
    <cellStyle name="Normal 10 13 10" xfId="936" xr:uid="{77231192-3D85-4BC6-BB14-C3723FFFC608}"/>
    <cellStyle name="Normal 10 13 11" xfId="937" xr:uid="{EEAB583E-8978-46C9-B71F-0E633B480450}"/>
    <cellStyle name="Normal 10 13 12" xfId="938" xr:uid="{E3A1F676-22D5-4B52-9419-C87263AAB24B}"/>
    <cellStyle name="Normal 10 13 13" xfId="939" xr:uid="{3745F831-8E02-468B-A107-C7987886EA51}"/>
    <cellStyle name="Normal 10 13 14" xfId="940" xr:uid="{133D16F6-611E-4764-9D46-1E81097D1376}"/>
    <cellStyle name="Normal 10 13 2" xfId="941" xr:uid="{CC756A57-F155-4FCF-BB12-C9AD01F05398}"/>
    <cellStyle name="Normal 10 13 2 10" xfId="942" xr:uid="{E205F155-4796-4262-884E-20493A5F4522}"/>
    <cellStyle name="Normal 10 13 2 11" xfId="943" xr:uid="{CA51D433-961E-421C-8F90-FB75791D38EE}"/>
    <cellStyle name="Normal 10 13 2 12" xfId="944" xr:uid="{6B4E1E55-5A17-460E-91C8-2A573B743F88}"/>
    <cellStyle name="Normal 10 13 2 13" xfId="945" xr:uid="{4AA78D42-05EA-4221-A5BA-4103DB7DD345}"/>
    <cellStyle name="Normal 10 13 2 2" xfId="946" xr:uid="{DDAB6A18-7CB4-4BA2-AE6C-E9D68E2306B0}"/>
    <cellStyle name="Normal 10 13 2 2 10" xfId="947" xr:uid="{07C69975-4C1D-46E8-B962-4BD0B9A601E9}"/>
    <cellStyle name="Normal 10 13 2 2 11" xfId="948" xr:uid="{A351A244-EF84-48BB-B7E0-44D2C4530108}"/>
    <cellStyle name="Normal 10 13 2 2 2" xfId="949" xr:uid="{E30E977F-C995-41F5-A483-E21BB321BCBA}"/>
    <cellStyle name="Normal 10 13 2 2 2 2" xfId="950" xr:uid="{FC4C84E1-9C88-465B-8418-FF68258846D5}"/>
    <cellStyle name="Normal 10 13 2 2 2 2 2" xfId="951" xr:uid="{7239C74C-280D-4A31-8994-E97C0B49A11E}"/>
    <cellStyle name="Normal 10 13 2 2 2 3" xfId="952" xr:uid="{AE3E3EF9-9D40-4240-9AA5-43A28B1428A4}"/>
    <cellStyle name="Normal 10 13 2 2 2 4" xfId="953" xr:uid="{5DE76201-6BC0-4FAF-BBED-777CBB130064}"/>
    <cellStyle name="Normal 10 13 2 2 2 5" xfId="954" xr:uid="{0DC61AB1-1F76-4375-B282-E11AF0B2A99F}"/>
    <cellStyle name="Normal 10 13 2 2 3" xfId="955" xr:uid="{E5087177-B929-4B97-B57C-DCD0075BA7B9}"/>
    <cellStyle name="Normal 10 13 2 2 3 2" xfId="956" xr:uid="{D668A6DF-1F38-4BE6-8F6D-5F4D66394247}"/>
    <cellStyle name="Normal 10 13 2 2 4" xfId="957" xr:uid="{ECDD8CC2-4842-485E-827F-FD483C49A082}"/>
    <cellStyle name="Normal 10 13 2 2 5" xfId="958" xr:uid="{2ABA9FAC-AC24-45ED-8395-9174DEF7A975}"/>
    <cellStyle name="Normal 10 13 2 2 6" xfId="959" xr:uid="{5FE0FB79-8DB4-49F9-8FB2-83B151EF40DF}"/>
    <cellStyle name="Normal 10 13 2 2 7" xfId="960" xr:uid="{90C31047-0C96-489C-A87F-0B1A0C1C553D}"/>
    <cellStyle name="Normal 10 13 2 2 8" xfId="961" xr:uid="{7F72E5C0-CEC1-490E-A5DF-EC3825CD6628}"/>
    <cellStyle name="Normal 10 13 2 2 9" xfId="962" xr:uid="{DF80F04A-C99C-49FA-AF66-D9409C8715C9}"/>
    <cellStyle name="Normal 10 13 2 3" xfId="963" xr:uid="{8FEC9C0E-49FA-4854-8ACA-0047CD076B78}"/>
    <cellStyle name="Normal 10 13 2 3 2" xfId="964" xr:uid="{6C8A22EE-9F65-4C54-8B36-5FDED242C15B}"/>
    <cellStyle name="Normal 10 13 2 3 2 2" xfId="965" xr:uid="{DD123F9D-41CF-49FE-B3B1-896814AE5833}"/>
    <cellStyle name="Normal 10 13 2 3 3" xfId="966" xr:uid="{7BD2DCDB-C017-4FBF-A576-45E9AFDB0F81}"/>
    <cellStyle name="Normal 10 13 2 3 4" xfId="967" xr:uid="{71F0D906-CE93-4F01-87AF-821ADE158FA0}"/>
    <cellStyle name="Normal 10 13 2 3 5" xfId="968" xr:uid="{1E62FCA8-4220-4032-8E47-DD3F630DBD26}"/>
    <cellStyle name="Normal 10 13 2 4" xfId="969" xr:uid="{B8EA17D2-05AD-426A-A103-88E4ECAA71E4}"/>
    <cellStyle name="Normal 10 13 2 4 2" xfId="970" xr:uid="{5B0F9EFE-8612-4594-89B2-784312FE3F15}"/>
    <cellStyle name="Normal 10 13 2 5" xfId="971" xr:uid="{C99D0B55-70C4-4A44-94D9-A21E551129D4}"/>
    <cellStyle name="Normal 10 13 2 6" xfId="972" xr:uid="{6EB4D162-54D4-4749-AA95-78E49BF78E96}"/>
    <cellStyle name="Normal 10 13 2 7" xfId="973" xr:uid="{79BCB84B-65D8-4397-BD6B-EC2501137B14}"/>
    <cellStyle name="Normal 10 13 2 8" xfId="974" xr:uid="{AC1DDE07-3749-4A65-BEE2-C00999A4F188}"/>
    <cellStyle name="Normal 10 13 2 9" xfId="975" xr:uid="{A66E3AA0-C1E7-4E2A-ABDE-D06623937A97}"/>
    <cellStyle name="Normal 10 13 3" xfId="976" xr:uid="{D5E389D5-6CCC-4FF0-A7FB-77E1C4B3890D}"/>
    <cellStyle name="Normal 10 13 3 10" xfId="977" xr:uid="{D6F87A1D-199A-435F-9F83-10CC61489A9B}"/>
    <cellStyle name="Normal 10 13 3 11" xfId="978" xr:uid="{FD60ECD9-4198-4391-9E5A-1D72BEE970E5}"/>
    <cellStyle name="Normal 10 13 3 2" xfId="979" xr:uid="{F7FA730A-8203-43DF-BCD4-EAC59EA373DF}"/>
    <cellStyle name="Normal 10 13 3 2 2" xfId="980" xr:uid="{9509EEFC-6F92-495E-A9F2-A8D23E98D61D}"/>
    <cellStyle name="Normal 10 13 3 2 2 2" xfId="981" xr:uid="{F1935A81-25C3-4B67-A6FF-FD18892C7807}"/>
    <cellStyle name="Normal 10 13 3 2 3" xfId="982" xr:uid="{7EEB28DE-595E-4E47-963A-268B1E3E244C}"/>
    <cellStyle name="Normal 10 13 3 2 4" xfId="983" xr:uid="{CFAA2BCF-3B62-497A-A8CF-7CBDC6E89CFD}"/>
    <cellStyle name="Normal 10 13 3 2 5" xfId="984" xr:uid="{6765386E-E071-4F1A-BC0E-7CB7C5C3D5DD}"/>
    <cellStyle name="Normal 10 13 3 3" xfId="985" xr:uid="{98B0EDFD-87C1-4F8E-9947-CD5CB274ACB6}"/>
    <cellStyle name="Normal 10 13 3 3 2" xfId="986" xr:uid="{A4660F86-332D-481C-A30C-E36EC47C53EA}"/>
    <cellStyle name="Normal 10 13 3 4" xfId="987" xr:uid="{F08FB7DE-EE79-4FF6-BAE0-CE74DC2257E6}"/>
    <cellStyle name="Normal 10 13 3 5" xfId="988" xr:uid="{D2A4A028-4F08-4A7C-8656-527683030EF5}"/>
    <cellStyle name="Normal 10 13 3 6" xfId="989" xr:uid="{379F4E6E-6A7D-44E6-B9CC-40F5DA6118ED}"/>
    <cellStyle name="Normal 10 13 3 7" xfId="990" xr:uid="{E0F77CB1-5C4C-4247-A413-1F2C141261F3}"/>
    <cellStyle name="Normal 10 13 3 8" xfId="991" xr:uid="{ABE8D555-7385-45A0-BCF5-14C8AC4A495E}"/>
    <cellStyle name="Normal 10 13 3 9" xfId="992" xr:uid="{C266D547-4FCD-4559-80F4-1B083195E1DF}"/>
    <cellStyle name="Normal 10 13 4" xfId="993" xr:uid="{82D2B1DC-C7C1-4119-86CB-39748DCBB5F3}"/>
    <cellStyle name="Normal 10 13 4 2" xfId="994" xr:uid="{8B7EA3DD-D37B-4B6B-824E-8D528EBEAF75}"/>
    <cellStyle name="Normal 10 13 4 2 2" xfId="995" xr:uid="{55AA2BFB-5B5A-4F94-A8AF-ACA0C2FF3B00}"/>
    <cellStyle name="Normal 10 13 4 3" xfId="996" xr:uid="{2375DC31-0B6F-4DBD-BF92-0DF2524F285C}"/>
    <cellStyle name="Normal 10 13 4 4" xfId="997" xr:uid="{B47FDE8A-79FF-4E03-8FB2-D304B7677ECA}"/>
    <cellStyle name="Normal 10 13 4 5" xfId="998" xr:uid="{A021592D-02D8-463B-932A-3ACAF433F0B8}"/>
    <cellStyle name="Normal 10 13 5" xfId="999" xr:uid="{70382EB9-616C-434B-804E-B18E28FA4A2D}"/>
    <cellStyle name="Normal 10 13 5 2" xfId="1000" xr:uid="{5DE7F937-CDA0-4E0A-A488-425D1CA48BA1}"/>
    <cellStyle name="Normal 10 13 6" xfId="1001" xr:uid="{14849139-5F3E-4E3F-91C2-9E7ACE3AC098}"/>
    <cellStyle name="Normal 10 13 7" xfId="1002" xr:uid="{703B6CA8-5C60-429B-B470-C3E186E04141}"/>
    <cellStyle name="Normal 10 13 8" xfId="1003" xr:uid="{A77491CF-6AF8-4AE2-B1F0-F5C328BE875C}"/>
    <cellStyle name="Normal 10 13 9" xfId="1004" xr:uid="{A3437095-913A-4F10-B14B-62FA4FB1DC3B}"/>
    <cellStyle name="Normal 10 14" xfId="1005" xr:uid="{D7FBD3BC-CC76-4FE9-853F-ED6C60C5A796}"/>
    <cellStyle name="Normal 10 14 10" xfId="1006" xr:uid="{1A5D329A-4ED8-4514-827B-D300306880CB}"/>
    <cellStyle name="Normal 10 14 11" xfId="1007" xr:uid="{7E3E0B13-2860-4FDE-8DDF-CC42ECEA8F9B}"/>
    <cellStyle name="Normal 10 14 12" xfId="1008" xr:uid="{FE07CBDC-8237-4A47-9B0B-F08C6BB12537}"/>
    <cellStyle name="Normal 10 14 13" xfId="1009" xr:uid="{5D9CF5B7-820D-4DB2-8218-91D43B79CE75}"/>
    <cellStyle name="Normal 10 14 14" xfId="1010" xr:uid="{2E8F5213-D797-4610-AB74-4F6771ED5A91}"/>
    <cellStyle name="Normal 10 14 2" xfId="1011" xr:uid="{7C8B6FF6-C0A5-42F9-9D23-A1AA02F3EF09}"/>
    <cellStyle name="Normal 10 14 2 10" xfId="1012" xr:uid="{FBD2B673-A38C-44B2-A6DC-FDF3B873D149}"/>
    <cellStyle name="Normal 10 14 2 11" xfId="1013" xr:uid="{08217282-0D96-4252-BB1E-A459EDC733C7}"/>
    <cellStyle name="Normal 10 14 2 12" xfId="1014" xr:uid="{C3F8AA67-B2B5-49E9-AD1D-3C98D223ABF6}"/>
    <cellStyle name="Normal 10 14 2 13" xfId="1015" xr:uid="{A6294822-3239-4163-8703-07DA0E82A859}"/>
    <cellStyle name="Normal 10 14 2 2" xfId="1016" xr:uid="{B327D585-C3C3-4CB3-AF1E-2A127EE6AA8C}"/>
    <cellStyle name="Normal 10 14 2 2 10" xfId="1017" xr:uid="{A1399D9E-7A7C-4737-A08F-DA2DE0BBE062}"/>
    <cellStyle name="Normal 10 14 2 2 11" xfId="1018" xr:uid="{F4CD7567-A62C-40D4-A364-CA1B050508DC}"/>
    <cellStyle name="Normal 10 14 2 2 2" xfId="1019" xr:uid="{F9AB2370-300E-4318-B95B-705EDB62705B}"/>
    <cellStyle name="Normal 10 14 2 2 2 2" xfId="1020" xr:uid="{D82A515B-0E6A-4F68-A14A-5938E16492DD}"/>
    <cellStyle name="Normal 10 14 2 2 2 2 2" xfId="1021" xr:uid="{4D373F28-4302-4FF6-A26B-1FF7C88E45E0}"/>
    <cellStyle name="Normal 10 14 2 2 2 3" xfId="1022" xr:uid="{36682BD1-BEB4-45C6-BE9A-C09A3F0ED556}"/>
    <cellStyle name="Normal 10 14 2 2 2 4" xfId="1023" xr:uid="{9BC85260-3F71-4F29-A153-41B4A43A196C}"/>
    <cellStyle name="Normal 10 14 2 2 2 5" xfId="1024" xr:uid="{C5B7B87C-4387-49AF-A39B-1001D72DA39B}"/>
    <cellStyle name="Normal 10 14 2 2 3" xfId="1025" xr:uid="{6C38604C-E567-4774-B4D7-AED13E5A792F}"/>
    <cellStyle name="Normal 10 14 2 2 3 2" xfId="1026" xr:uid="{01619E22-D9CD-4B96-B97C-00727320893A}"/>
    <cellStyle name="Normal 10 14 2 2 4" xfId="1027" xr:uid="{CF6E2A12-21CF-43E9-9004-E8A6A0AF8B26}"/>
    <cellStyle name="Normal 10 14 2 2 5" xfId="1028" xr:uid="{63B3AF98-1F50-4442-BADC-E0DEF532D933}"/>
    <cellStyle name="Normal 10 14 2 2 6" xfId="1029" xr:uid="{E803EF25-6416-441F-9217-2BA649A04BEA}"/>
    <cellStyle name="Normal 10 14 2 2 7" xfId="1030" xr:uid="{B228245B-7959-4946-AC6E-401DE84440AD}"/>
    <cellStyle name="Normal 10 14 2 2 8" xfId="1031" xr:uid="{899AF9F1-514C-46A5-AB17-6929B3B0BEB3}"/>
    <cellStyle name="Normal 10 14 2 2 9" xfId="1032" xr:uid="{3169C4E4-5D85-46B8-9516-91DDCFD6906D}"/>
    <cellStyle name="Normal 10 14 2 3" xfId="1033" xr:uid="{FDCDE151-D640-4F25-B247-B9E1A89E9D22}"/>
    <cellStyle name="Normal 10 14 2 3 2" xfId="1034" xr:uid="{E4E2A6EA-3F4C-4706-A3E1-74B49AB26A97}"/>
    <cellStyle name="Normal 10 14 2 3 2 2" xfId="1035" xr:uid="{49F5AD89-1224-4B7A-9974-EE63EF07FF3A}"/>
    <cellStyle name="Normal 10 14 2 3 3" xfId="1036" xr:uid="{AE89A952-C4BA-4979-B49B-EC11C3436F31}"/>
    <cellStyle name="Normal 10 14 2 3 4" xfId="1037" xr:uid="{53A10F9C-12EB-424C-9F74-31499F627BDD}"/>
    <cellStyle name="Normal 10 14 2 3 5" xfId="1038" xr:uid="{74C0E1EE-12F3-4143-B6B2-DD60C0EB4DA6}"/>
    <cellStyle name="Normal 10 14 2 4" xfId="1039" xr:uid="{15654AB0-B2A8-4864-9B3F-974DE062B6C8}"/>
    <cellStyle name="Normal 10 14 2 4 2" xfId="1040" xr:uid="{499F333B-9100-4B64-A2B6-8DF44B2B0A96}"/>
    <cellStyle name="Normal 10 14 2 5" xfId="1041" xr:uid="{7EFC30AA-80D9-4F8F-A114-8D51DC544814}"/>
    <cellStyle name="Normal 10 14 2 6" xfId="1042" xr:uid="{BF7F72E9-9D00-42A4-A316-45A6CD056F55}"/>
    <cellStyle name="Normal 10 14 2 7" xfId="1043" xr:uid="{41F86CA7-09E0-4F9E-B667-E98F1FFA7C8D}"/>
    <cellStyle name="Normal 10 14 2 8" xfId="1044" xr:uid="{8A9D082F-B5BF-4BF5-B5FC-A4F9AB5DAE04}"/>
    <cellStyle name="Normal 10 14 2 9" xfId="1045" xr:uid="{A338776A-557E-4B45-9B5A-7ED200DDFB51}"/>
    <cellStyle name="Normal 10 14 3" xfId="1046" xr:uid="{F466EE63-1E29-4F57-8DCE-E1B5FA695978}"/>
    <cellStyle name="Normal 10 14 3 10" xfId="1047" xr:uid="{9A6F5AD5-988B-4DCC-8ADD-4D276FC8CEBD}"/>
    <cellStyle name="Normal 10 14 3 11" xfId="1048" xr:uid="{B2A6B3C4-1C7C-4F86-A3EA-465001DB0DDD}"/>
    <cellStyle name="Normal 10 14 3 2" xfId="1049" xr:uid="{820261EA-EB11-4C5A-BC15-4D6D9DA9EB1E}"/>
    <cellStyle name="Normal 10 14 3 2 2" xfId="1050" xr:uid="{DFD12BB8-CC9A-428C-857C-6EB8174C5A20}"/>
    <cellStyle name="Normal 10 14 3 2 2 2" xfId="1051" xr:uid="{4FF69B53-E3AE-4F0B-B7D4-2F23258AD160}"/>
    <cellStyle name="Normal 10 14 3 2 3" xfId="1052" xr:uid="{BA8DC1A6-C43A-4C9C-9EB7-2274AB138C01}"/>
    <cellStyle name="Normal 10 14 3 2 4" xfId="1053" xr:uid="{5AA4935B-1B7E-410E-A9A4-B1DC0C3B3A2D}"/>
    <cellStyle name="Normal 10 14 3 2 5" xfId="1054" xr:uid="{39376C05-0026-4C0B-A3A8-DD7B85539937}"/>
    <cellStyle name="Normal 10 14 3 3" xfId="1055" xr:uid="{693926B4-93C3-4F1D-A21C-6E8D6616DB49}"/>
    <cellStyle name="Normal 10 14 3 3 2" xfId="1056" xr:uid="{EEDEBB1B-4F64-405A-BE22-A89C424CE74A}"/>
    <cellStyle name="Normal 10 14 3 4" xfId="1057" xr:uid="{5081695D-7384-41C5-9982-885BA07C8D3F}"/>
    <cellStyle name="Normal 10 14 3 5" xfId="1058" xr:uid="{78AB46D5-89E9-4BD0-BBFE-B0D8E15F3789}"/>
    <cellStyle name="Normal 10 14 3 6" xfId="1059" xr:uid="{F4F9B583-2A55-4366-9C8B-C015BD23B2CD}"/>
    <cellStyle name="Normal 10 14 3 7" xfId="1060" xr:uid="{999103BB-9A60-43F4-916B-5C2069B83CFD}"/>
    <cellStyle name="Normal 10 14 3 8" xfId="1061" xr:uid="{FB41C55A-3864-4344-9B2A-AD3F50B5FA5F}"/>
    <cellStyle name="Normal 10 14 3 9" xfId="1062" xr:uid="{885E4638-0AAB-4FBB-A747-581C72ADC7B5}"/>
    <cellStyle name="Normal 10 14 4" xfId="1063" xr:uid="{AB3495B1-C34F-4FFD-81B7-C284A4AECA36}"/>
    <cellStyle name="Normal 10 14 4 2" xfId="1064" xr:uid="{9E86CB80-809E-412A-8D28-BBEE7D1BB1F0}"/>
    <cellStyle name="Normal 10 14 4 2 2" xfId="1065" xr:uid="{50C5392F-5169-417E-A110-54D7A6970E08}"/>
    <cellStyle name="Normal 10 14 4 3" xfId="1066" xr:uid="{011FC858-D725-42F7-A385-F4AFDA9873A6}"/>
    <cellStyle name="Normal 10 14 4 4" xfId="1067" xr:uid="{26BFD91A-9B31-4A26-B79D-EB689934DDA3}"/>
    <cellStyle name="Normal 10 14 4 5" xfId="1068" xr:uid="{29CD9E0C-40B8-4AC8-86A1-8811DAA9EADC}"/>
    <cellStyle name="Normal 10 14 5" xfId="1069" xr:uid="{B5BE8B1F-7945-46C4-839C-D74316A52753}"/>
    <cellStyle name="Normal 10 14 5 2" xfId="1070" xr:uid="{A1175A91-2C99-4D38-9353-17E3A23AD0FD}"/>
    <cellStyle name="Normal 10 14 6" xfId="1071" xr:uid="{4B2CAD69-A1CC-4EB3-8F09-B9F892C3B44E}"/>
    <cellStyle name="Normal 10 14 7" xfId="1072" xr:uid="{4035CC2E-F0E3-4497-83C9-4C6846256F93}"/>
    <cellStyle name="Normal 10 14 8" xfId="1073" xr:uid="{141065BA-AAE6-403D-A41A-DAC26C63B20D}"/>
    <cellStyle name="Normal 10 14 9" xfId="1074" xr:uid="{4629DB4E-812D-47D1-B499-871E86919AF6}"/>
    <cellStyle name="Normal 10 15" xfId="1075" xr:uid="{29C4F351-A272-49FD-B983-F5117D8A9165}"/>
    <cellStyle name="Normal 10 15 10" xfId="1076" xr:uid="{8A4A1599-881F-4FE7-9F31-6FA6D6039268}"/>
    <cellStyle name="Normal 10 15 11" xfId="1077" xr:uid="{E11FBA10-8CF6-49FB-A83D-5ACC3D0A9E8A}"/>
    <cellStyle name="Normal 10 15 12" xfId="1078" xr:uid="{BEB85B2E-F756-4683-B07B-366C97254453}"/>
    <cellStyle name="Normal 10 15 13" xfId="1079" xr:uid="{08EF867B-A74E-4A34-B6AB-E9DEC4E6B5C8}"/>
    <cellStyle name="Normal 10 15 14" xfId="1080" xr:uid="{148FB98D-243C-4073-A3EA-F71BA02FF1CB}"/>
    <cellStyle name="Normal 10 15 2" xfId="1081" xr:uid="{94E72D27-9740-4171-B8E1-E12253435E0F}"/>
    <cellStyle name="Normal 10 15 2 10" xfId="1082" xr:uid="{A067299D-473A-45D3-A7F3-E7D2EE7495D1}"/>
    <cellStyle name="Normal 10 15 2 11" xfId="1083" xr:uid="{8FD3F4B0-D825-4DF6-8AD3-51CF96941DDE}"/>
    <cellStyle name="Normal 10 15 2 12" xfId="1084" xr:uid="{CD68F6D5-E7D3-45EC-BD4B-EC35CCB31734}"/>
    <cellStyle name="Normal 10 15 2 13" xfId="1085" xr:uid="{F6A2DA67-E0EE-42B8-A252-D47F2B87CE03}"/>
    <cellStyle name="Normal 10 15 2 2" xfId="1086" xr:uid="{2FA23ADA-EEC8-4A1E-A38B-C68F13385D1F}"/>
    <cellStyle name="Normal 10 15 2 2 10" xfId="1087" xr:uid="{9798B58F-94FB-434D-9062-8F41D0B8D85A}"/>
    <cellStyle name="Normal 10 15 2 2 11" xfId="1088" xr:uid="{0BF9BA93-F45B-4FE1-B744-26B77FD3C776}"/>
    <cellStyle name="Normal 10 15 2 2 2" xfId="1089" xr:uid="{C8CCA953-4806-422F-88FF-E6C4DEF05E94}"/>
    <cellStyle name="Normal 10 15 2 2 2 2" xfId="1090" xr:uid="{625BFACB-9B39-4687-802D-2AC94B7424CD}"/>
    <cellStyle name="Normal 10 15 2 2 2 2 2" xfId="1091" xr:uid="{290145A5-0BE2-4E2D-A3B2-7FAF4A3C02FB}"/>
    <cellStyle name="Normal 10 15 2 2 2 3" xfId="1092" xr:uid="{AB9555EA-D819-41B5-A57A-92491DAB6EEA}"/>
    <cellStyle name="Normal 10 15 2 2 2 4" xfId="1093" xr:uid="{70DE30B9-7309-4ADD-9711-08C1316F24B0}"/>
    <cellStyle name="Normal 10 15 2 2 2 5" xfId="1094" xr:uid="{32AC297A-10CD-40F2-A43C-05CC913E4DA3}"/>
    <cellStyle name="Normal 10 15 2 2 3" xfId="1095" xr:uid="{464DEDDE-0DE3-4E38-8BF3-CF1E713468B8}"/>
    <cellStyle name="Normal 10 15 2 2 3 2" xfId="1096" xr:uid="{14FC5467-01CF-4275-B617-C1EBA9FF4AD2}"/>
    <cellStyle name="Normal 10 15 2 2 4" xfId="1097" xr:uid="{57AC712E-7234-440D-81DC-035CCADFBBD9}"/>
    <cellStyle name="Normal 10 15 2 2 5" xfId="1098" xr:uid="{E3E9DD86-080B-4E72-B6A2-64001B99A337}"/>
    <cellStyle name="Normal 10 15 2 2 6" xfId="1099" xr:uid="{FCACCBB2-4AB7-4002-8BC0-20EA5D67E35B}"/>
    <cellStyle name="Normal 10 15 2 2 7" xfId="1100" xr:uid="{DE9956E3-01C3-45DC-BAAB-7ADF5D1176CB}"/>
    <cellStyle name="Normal 10 15 2 2 8" xfId="1101" xr:uid="{F3E4EC58-331D-429B-B5EC-F28DA34A5F59}"/>
    <cellStyle name="Normal 10 15 2 2 9" xfId="1102" xr:uid="{23512620-A3E1-4CB1-9474-227F4F63A68E}"/>
    <cellStyle name="Normal 10 15 2 3" xfId="1103" xr:uid="{029CA941-3792-4EBA-A5E5-C2B2445E4CF3}"/>
    <cellStyle name="Normal 10 15 2 3 2" xfId="1104" xr:uid="{AE915CD1-FBA1-41DF-91B2-2E3D1B5FE129}"/>
    <cellStyle name="Normal 10 15 2 3 2 2" xfId="1105" xr:uid="{91EC08EC-9D74-4891-B957-4B89DD802C9F}"/>
    <cellStyle name="Normal 10 15 2 3 3" xfId="1106" xr:uid="{9E3CF3AF-B9F8-4DFF-A657-31022CD58FB2}"/>
    <cellStyle name="Normal 10 15 2 3 4" xfId="1107" xr:uid="{CAC03B29-F5CB-4DB9-B47D-58F9FB8C6EAA}"/>
    <cellStyle name="Normal 10 15 2 3 5" xfId="1108" xr:uid="{65C80E0C-DA2D-4348-895E-EC7C47F3BB50}"/>
    <cellStyle name="Normal 10 15 2 4" xfId="1109" xr:uid="{7B319374-3A19-4B24-B96F-76BE23C90F43}"/>
    <cellStyle name="Normal 10 15 2 4 2" xfId="1110" xr:uid="{B63E09F6-12A9-41F1-9973-3B509DF7AF2F}"/>
    <cellStyle name="Normal 10 15 2 5" xfId="1111" xr:uid="{64264A84-C2B6-48D5-8B20-EE136D00F8D5}"/>
    <cellStyle name="Normal 10 15 2 6" xfId="1112" xr:uid="{1CDF28BA-7ACF-4BA5-BB6B-66759192563F}"/>
    <cellStyle name="Normal 10 15 2 7" xfId="1113" xr:uid="{E7D4695E-74DA-4680-8FC5-6D4804CEDEBD}"/>
    <cellStyle name="Normal 10 15 2 8" xfId="1114" xr:uid="{3F41D53F-AF41-422D-AC5E-C34D4424CE8F}"/>
    <cellStyle name="Normal 10 15 2 9" xfId="1115" xr:uid="{1A2C267B-91DB-44CD-A701-71A79AF6062C}"/>
    <cellStyle name="Normal 10 15 3" xfId="1116" xr:uid="{37FF0492-C846-4923-B13C-59DCE37A0DE4}"/>
    <cellStyle name="Normal 10 15 3 10" xfId="1117" xr:uid="{275D5868-7B05-431E-9A4A-CDF58460CDDA}"/>
    <cellStyle name="Normal 10 15 3 11" xfId="1118" xr:uid="{AA37D1CD-9B2D-4EA9-918B-24C97C51BF6C}"/>
    <cellStyle name="Normal 10 15 3 2" xfId="1119" xr:uid="{21438BE5-1FC0-4480-AB24-10331C00EBC3}"/>
    <cellStyle name="Normal 10 15 3 2 2" xfId="1120" xr:uid="{90402CE4-7883-4DD1-AC42-D586C3B1D073}"/>
    <cellStyle name="Normal 10 15 3 2 2 2" xfId="1121" xr:uid="{930ECB8F-FD4D-480C-BFA0-19939F4073F3}"/>
    <cellStyle name="Normal 10 15 3 2 3" xfId="1122" xr:uid="{89103CFD-538E-46CC-B34F-842249456EB9}"/>
    <cellStyle name="Normal 10 15 3 2 4" xfId="1123" xr:uid="{AFE2913D-FC81-40E9-812D-81747955DAE8}"/>
    <cellStyle name="Normal 10 15 3 2 5" xfId="1124" xr:uid="{306868C0-8A8C-4F06-96F1-D75F06218A0F}"/>
    <cellStyle name="Normal 10 15 3 3" xfId="1125" xr:uid="{83A5B23C-3DB0-4B01-8E5D-49742E83E39F}"/>
    <cellStyle name="Normal 10 15 3 3 2" xfId="1126" xr:uid="{A40A1DFF-2384-4F88-8936-D21DA9B22A8A}"/>
    <cellStyle name="Normal 10 15 3 4" xfId="1127" xr:uid="{6F8B6218-3ED4-4400-8ADA-1D0F7AF54FB7}"/>
    <cellStyle name="Normal 10 15 3 5" xfId="1128" xr:uid="{976A396F-50EC-49B4-80CA-67C473E93385}"/>
    <cellStyle name="Normal 10 15 3 6" xfId="1129" xr:uid="{5DFA3A27-81D8-4E47-8F09-8A15B08A23F6}"/>
    <cellStyle name="Normal 10 15 3 7" xfId="1130" xr:uid="{F8FE1122-6911-4130-93C4-943E0C565CE8}"/>
    <cellStyle name="Normal 10 15 3 8" xfId="1131" xr:uid="{16450396-2DC5-4C67-B885-C871EB40B60E}"/>
    <cellStyle name="Normal 10 15 3 9" xfId="1132" xr:uid="{571ACD9E-F3EA-4586-8CAE-605AEA98AEEC}"/>
    <cellStyle name="Normal 10 15 4" xfId="1133" xr:uid="{45D5256A-8ACC-4D0A-AA3A-98BF76354F42}"/>
    <cellStyle name="Normal 10 15 4 2" xfId="1134" xr:uid="{360DAE0F-187A-4500-B8DF-D0D368D4ABAE}"/>
    <cellStyle name="Normal 10 15 4 2 2" xfId="1135" xr:uid="{E9FCA9CD-1365-4507-87E9-9FF916966557}"/>
    <cellStyle name="Normal 10 15 4 3" xfId="1136" xr:uid="{262323FC-2ED0-4DE3-B50B-605ADBB5EBC3}"/>
    <cellStyle name="Normal 10 15 4 4" xfId="1137" xr:uid="{11AD3000-06FB-44CE-B81A-18705493CCFA}"/>
    <cellStyle name="Normal 10 15 4 5" xfId="1138" xr:uid="{2B947EAD-6DF2-4F71-A712-5BBC69B7F24D}"/>
    <cellStyle name="Normal 10 15 5" xfId="1139" xr:uid="{7697CA38-08A1-4FFE-829D-D9AC028F9D49}"/>
    <cellStyle name="Normal 10 15 5 2" xfId="1140" xr:uid="{182A6C0F-8A1A-4489-A634-AD1D58F52BC4}"/>
    <cellStyle name="Normal 10 15 6" xfId="1141" xr:uid="{370D4866-326A-492C-ACA3-6F6F3B87978A}"/>
    <cellStyle name="Normal 10 15 7" xfId="1142" xr:uid="{ED0673A7-EC3E-4B2B-8CCE-AC15489CB94E}"/>
    <cellStyle name="Normal 10 15 8" xfId="1143" xr:uid="{C15D6E08-ED69-4D67-899C-87DC0188F16B}"/>
    <cellStyle name="Normal 10 15 9" xfId="1144" xr:uid="{E93267BA-2403-4171-8B96-B037CF7E061F}"/>
    <cellStyle name="Normal 10 16" xfId="1145" xr:uid="{8FED9868-99AD-448C-8438-40F82CA0DD33}"/>
    <cellStyle name="Normal 10 16 10" xfId="1146" xr:uid="{E8AA9D11-FD4A-4751-9403-83D7247EC667}"/>
    <cellStyle name="Normal 10 16 11" xfId="1147" xr:uid="{3CD0AE1B-C6EA-4809-9D40-D1C9C80FF9B4}"/>
    <cellStyle name="Normal 10 16 12" xfId="1148" xr:uid="{0B229BDA-F3A0-4F04-9312-9330CB9F81CE}"/>
    <cellStyle name="Normal 10 16 13" xfId="1149" xr:uid="{35E4F33E-9AA1-44AF-8717-4E1D1797AC90}"/>
    <cellStyle name="Normal 10 16 14" xfId="1150" xr:uid="{CBDAF1C7-A660-45A6-BD4E-A0714C4430AC}"/>
    <cellStyle name="Normal 10 16 2" xfId="1151" xr:uid="{679D8039-1FB8-4197-AB6E-0CD8F29F4EA1}"/>
    <cellStyle name="Normal 10 16 2 10" xfId="1152" xr:uid="{B611C709-44C4-406E-A275-35DC9016A978}"/>
    <cellStyle name="Normal 10 16 2 11" xfId="1153" xr:uid="{434FC88E-226A-4056-A2DD-9A50163749B1}"/>
    <cellStyle name="Normal 10 16 2 12" xfId="1154" xr:uid="{145F032D-94A9-4D90-A24F-5A0A558E0B6F}"/>
    <cellStyle name="Normal 10 16 2 13" xfId="1155" xr:uid="{37080881-24BD-4516-8587-197D95B88CAF}"/>
    <cellStyle name="Normal 10 16 2 2" xfId="1156" xr:uid="{8C71FCD0-9E11-4B81-A0D4-EDE31E5204F4}"/>
    <cellStyle name="Normal 10 16 2 2 10" xfId="1157" xr:uid="{D1866408-4447-46D7-B7C2-456A6A39F7E8}"/>
    <cellStyle name="Normal 10 16 2 2 11" xfId="1158" xr:uid="{C7CD0974-32F7-4B03-9AA1-7FE49DF1B1F8}"/>
    <cellStyle name="Normal 10 16 2 2 2" xfId="1159" xr:uid="{29A24E50-BDA1-4CE7-9674-6D1C7B42AA59}"/>
    <cellStyle name="Normal 10 16 2 2 2 2" xfId="1160" xr:uid="{CE0BF195-55DF-4005-AEEC-C920C7D0FB81}"/>
    <cellStyle name="Normal 10 16 2 2 2 2 2" xfId="1161" xr:uid="{E4D51D83-AD83-4B03-A671-CD3C50BA458C}"/>
    <cellStyle name="Normal 10 16 2 2 2 3" xfId="1162" xr:uid="{CA71AB31-2844-43D3-9842-5B113E834EF6}"/>
    <cellStyle name="Normal 10 16 2 2 2 4" xfId="1163" xr:uid="{1D33692A-E56E-4878-9E51-8F42E598CEE7}"/>
    <cellStyle name="Normal 10 16 2 2 2 5" xfId="1164" xr:uid="{926EE487-23B6-417E-A2CA-ADB5D1D0406B}"/>
    <cellStyle name="Normal 10 16 2 2 3" xfId="1165" xr:uid="{F885AAE5-BC9D-4EF8-9D61-0AA14123DC07}"/>
    <cellStyle name="Normal 10 16 2 2 3 2" xfId="1166" xr:uid="{4BD1D541-0F71-4AE3-BE3B-6A22B50F25DC}"/>
    <cellStyle name="Normal 10 16 2 2 4" xfId="1167" xr:uid="{8699AAD0-2F3C-481C-8DC5-CEEB69B3C591}"/>
    <cellStyle name="Normal 10 16 2 2 5" xfId="1168" xr:uid="{3768B57C-9795-4170-B849-510826855AEA}"/>
    <cellStyle name="Normal 10 16 2 2 6" xfId="1169" xr:uid="{58AF4581-CC09-4B96-A794-B8E2225E177F}"/>
    <cellStyle name="Normal 10 16 2 2 7" xfId="1170" xr:uid="{F961B926-42C5-4BC9-AB69-05C030D6A374}"/>
    <cellStyle name="Normal 10 16 2 2 8" xfId="1171" xr:uid="{CB9FEE71-2137-4511-9CDF-78EB388DCA1C}"/>
    <cellStyle name="Normal 10 16 2 2 9" xfId="1172" xr:uid="{146D2E10-420B-4804-8DF4-0644DCA9F3D2}"/>
    <cellStyle name="Normal 10 16 2 3" xfId="1173" xr:uid="{879CB2B1-AB37-429F-B38E-3A207104B1BE}"/>
    <cellStyle name="Normal 10 16 2 3 2" xfId="1174" xr:uid="{0DC7D331-C5B2-4FE7-AB19-991D8601D480}"/>
    <cellStyle name="Normal 10 16 2 3 2 2" xfId="1175" xr:uid="{15B0BCEE-D4AE-41CC-B04D-6E41C6B605E0}"/>
    <cellStyle name="Normal 10 16 2 3 3" xfId="1176" xr:uid="{2C98DB77-B402-4C34-96A8-C6DCBBF4F8C2}"/>
    <cellStyle name="Normal 10 16 2 3 4" xfId="1177" xr:uid="{E7BCFAEC-CA5F-4EAE-A066-B5026AA68ECE}"/>
    <cellStyle name="Normal 10 16 2 3 5" xfId="1178" xr:uid="{C9EA8617-B7CF-476F-B893-F51059BDBC31}"/>
    <cellStyle name="Normal 10 16 2 4" xfId="1179" xr:uid="{C5A2EA73-0F2B-4FF1-8C06-6164E57263A5}"/>
    <cellStyle name="Normal 10 16 2 4 2" xfId="1180" xr:uid="{E6735DB1-55C1-403D-AB61-E479FC8389A9}"/>
    <cellStyle name="Normal 10 16 2 5" xfId="1181" xr:uid="{186499B5-632C-4E56-821D-451B907FDBFD}"/>
    <cellStyle name="Normal 10 16 2 6" xfId="1182" xr:uid="{32AFB310-51BC-4458-8F9A-67AABC07A6F5}"/>
    <cellStyle name="Normal 10 16 2 7" xfId="1183" xr:uid="{B4ECD98C-7A74-4B1E-BC95-2872BD23370F}"/>
    <cellStyle name="Normal 10 16 2 8" xfId="1184" xr:uid="{A40A6C28-DA89-49EB-A563-C23BEC4DD190}"/>
    <cellStyle name="Normal 10 16 2 9" xfId="1185" xr:uid="{09F315C5-272D-400A-957B-E9CA114D09B3}"/>
    <cellStyle name="Normal 10 16 3" xfId="1186" xr:uid="{EC2FA495-A944-45AF-A646-FA5CA28C6C1A}"/>
    <cellStyle name="Normal 10 16 3 10" xfId="1187" xr:uid="{EEF1B060-F94C-406F-B201-DE9E4BD365A9}"/>
    <cellStyle name="Normal 10 16 3 11" xfId="1188" xr:uid="{2054DC4F-9399-4332-9BFF-1E6FDF307D0F}"/>
    <cellStyle name="Normal 10 16 3 2" xfId="1189" xr:uid="{475B07F6-9674-4394-8247-7481A2DCEBEB}"/>
    <cellStyle name="Normal 10 16 3 2 2" xfId="1190" xr:uid="{F00808D3-DABC-4C23-961B-61220741011B}"/>
    <cellStyle name="Normal 10 16 3 2 2 2" xfId="1191" xr:uid="{1EC7C4AE-5B4E-4412-AE34-DF086A559849}"/>
    <cellStyle name="Normal 10 16 3 2 3" xfId="1192" xr:uid="{818FDDC9-19A2-4EE8-918A-00B3D9A4B8C7}"/>
    <cellStyle name="Normal 10 16 3 2 4" xfId="1193" xr:uid="{85B98E1C-2297-42AB-90DC-874297D6D727}"/>
    <cellStyle name="Normal 10 16 3 2 5" xfId="1194" xr:uid="{6EA6E74D-E4A5-42E8-8296-A04E95F743E5}"/>
    <cellStyle name="Normal 10 16 3 3" xfId="1195" xr:uid="{5AEE7775-1058-463F-B56C-28227FEFDC55}"/>
    <cellStyle name="Normal 10 16 3 3 2" xfId="1196" xr:uid="{B74B4C78-B86F-4ADE-AFD0-8967651865C5}"/>
    <cellStyle name="Normal 10 16 3 4" xfId="1197" xr:uid="{99CF84F3-8368-4C2D-AF07-760CB02D3ED4}"/>
    <cellStyle name="Normal 10 16 3 5" xfId="1198" xr:uid="{00AEC581-44CC-4893-B676-CAF589BEDD1D}"/>
    <cellStyle name="Normal 10 16 3 6" xfId="1199" xr:uid="{2AD79997-8F6C-439A-B299-E225A2B5B1DC}"/>
    <cellStyle name="Normal 10 16 3 7" xfId="1200" xr:uid="{53970D74-427B-43AC-B763-DC5AAED8D42C}"/>
    <cellStyle name="Normal 10 16 3 8" xfId="1201" xr:uid="{BD5A750A-6CB5-4D40-8F8E-00F0343281EE}"/>
    <cellStyle name="Normal 10 16 3 9" xfId="1202" xr:uid="{0FC7D503-8943-4ADE-936E-01A0BD6036DE}"/>
    <cellStyle name="Normal 10 16 4" xfId="1203" xr:uid="{66FFDEC4-606A-4E79-B9D5-6EECDDF93F86}"/>
    <cellStyle name="Normal 10 16 4 2" xfId="1204" xr:uid="{261A308D-F469-4297-A55F-938F86AF8132}"/>
    <cellStyle name="Normal 10 16 4 2 2" xfId="1205" xr:uid="{142B9142-F315-4BB1-AB7D-6F596F2760FE}"/>
    <cellStyle name="Normal 10 16 4 3" xfId="1206" xr:uid="{1421D8B7-6125-46E3-80F8-C66C9599A9D2}"/>
    <cellStyle name="Normal 10 16 4 4" xfId="1207" xr:uid="{C5080B2D-C7A3-4D33-B1EA-B734EB9D2712}"/>
    <cellStyle name="Normal 10 16 4 5" xfId="1208" xr:uid="{011470C1-D1AF-4988-9103-33C69B96270B}"/>
    <cellStyle name="Normal 10 16 5" xfId="1209" xr:uid="{4445AB03-E5B8-475B-AD98-22408B24DB5E}"/>
    <cellStyle name="Normal 10 16 5 2" xfId="1210" xr:uid="{EB583A7B-B76A-4014-8F1E-521F5F2037A9}"/>
    <cellStyle name="Normal 10 16 6" xfId="1211" xr:uid="{24DB0786-5225-41D6-B538-9A2E4DB7C181}"/>
    <cellStyle name="Normal 10 16 7" xfId="1212" xr:uid="{C4A0FFBF-D8A9-4DE0-A996-C4422429332F}"/>
    <cellStyle name="Normal 10 16 8" xfId="1213" xr:uid="{912D9443-666F-449F-8F67-C2FCA2C27840}"/>
    <cellStyle name="Normal 10 16 9" xfId="1214" xr:uid="{29A5BC27-BE5B-40EF-A9C1-0E3AE4DED684}"/>
    <cellStyle name="Normal 10 17" xfId="1215" xr:uid="{D1D97BCC-F33D-42D0-9F81-F4704E4D2B83}"/>
    <cellStyle name="Normal 10 17 10" xfId="1216" xr:uid="{B2E4E662-3D91-4E22-8C18-0CABFDF28E21}"/>
    <cellStyle name="Normal 10 17 11" xfId="1217" xr:uid="{AB3CD57B-94D5-4088-89D1-B356C0BA2A8B}"/>
    <cellStyle name="Normal 10 17 12" xfId="1218" xr:uid="{D59B86F6-63FB-4616-9547-179C8CC40AD8}"/>
    <cellStyle name="Normal 10 17 13" xfId="1219" xr:uid="{39C1BD1C-B703-4459-9CA1-E9084A1993B9}"/>
    <cellStyle name="Normal 10 17 14" xfId="1220" xr:uid="{AF8906D1-1D5D-4819-8DE5-5B786F2D79CF}"/>
    <cellStyle name="Normal 10 17 2" xfId="1221" xr:uid="{8B7DF152-8E83-400B-B1FE-4BFB4D41C1E4}"/>
    <cellStyle name="Normal 10 17 2 10" xfId="1222" xr:uid="{FEA50277-30C7-4C75-89DB-12770442B8DC}"/>
    <cellStyle name="Normal 10 17 2 11" xfId="1223" xr:uid="{9767CF98-198B-444E-9CEF-FBE9A38DB178}"/>
    <cellStyle name="Normal 10 17 2 12" xfId="1224" xr:uid="{18A99235-5152-4252-8596-0F3A8F344A45}"/>
    <cellStyle name="Normal 10 17 2 13" xfId="1225" xr:uid="{929E9DD0-82C2-4334-80D4-E1489B0B0940}"/>
    <cellStyle name="Normal 10 17 2 2" xfId="1226" xr:uid="{5EDBC77B-56F3-4218-8604-00D5AAB7A125}"/>
    <cellStyle name="Normal 10 17 2 2 10" xfId="1227" xr:uid="{8C180C8E-ED81-4AF2-B301-B188ECF4B33F}"/>
    <cellStyle name="Normal 10 17 2 2 11" xfId="1228" xr:uid="{CCE5AE50-655F-47CD-AA5F-F2B754E57D8A}"/>
    <cellStyle name="Normal 10 17 2 2 2" xfId="1229" xr:uid="{90DF793A-3B22-4417-9794-94A66D8ED32B}"/>
    <cellStyle name="Normal 10 17 2 2 2 2" xfId="1230" xr:uid="{4C07843D-671A-4456-A849-3C9725BB6237}"/>
    <cellStyle name="Normal 10 17 2 2 2 2 2" xfId="1231" xr:uid="{6DD525D4-F259-4235-A717-014EC43D0691}"/>
    <cellStyle name="Normal 10 17 2 2 2 3" xfId="1232" xr:uid="{2AA1C681-48DC-4285-A5B5-0BCE96FC0392}"/>
    <cellStyle name="Normal 10 17 2 2 2 4" xfId="1233" xr:uid="{1C162EA4-C01E-4D3F-A25B-B5C865138C79}"/>
    <cellStyle name="Normal 10 17 2 2 2 5" xfId="1234" xr:uid="{BCAC9116-76E8-4222-8B6D-262A869194D5}"/>
    <cellStyle name="Normal 10 17 2 2 3" xfId="1235" xr:uid="{BE8ED487-CD93-4C10-A7E2-B8360D7490D1}"/>
    <cellStyle name="Normal 10 17 2 2 3 2" xfId="1236" xr:uid="{10E3E9BA-4B3E-4FAC-9041-B038563878E9}"/>
    <cellStyle name="Normal 10 17 2 2 4" xfId="1237" xr:uid="{6CA013F9-DEDB-4248-B135-71C139D2AC07}"/>
    <cellStyle name="Normal 10 17 2 2 5" xfId="1238" xr:uid="{0F9BCEAC-81FC-4CC2-A923-88FDA7B2F3A9}"/>
    <cellStyle name="Normal 10 17 2 2 6" xfId="1239" xr:uid="{F503D496-4DB1-472D-A7F3-614835EE80A5}"/>
    <cellStyle name="Normal 10 17 2 2 7" xfId="1240" xr:uid="{77716F0A-A2FC-4FD5-AE5A-F265575B79EC}"/>
    <cellStyle name="Normal 10 17 2 2 8" xfId="1241" xr:uid="{461BF151-97BD-4D03-AE51-6C5B912D9785}"/>
    <cellStyle name="Normal 10 17 2 2 9" xfId="1242" xr:uid="{ECA1F3DB-D017-4A71-B5E3-6842CB4F5B16}"/>
    <cellStyle name="Normal 10 17 2 3" xfId="1243" xr:uid="{CBD3FE95-79ED-447C-874C-9C6B421EAFC9}"/>
    <cellStyle name="Normal 10 17 2 3 2" xfId="1244" xr:uid="{5BCBA78E-65E0-4119-A4F3-CB921F4B3769}"/>
    <cellStyle name="Normal 10 17 2 3 2 2" xfId="1245" xr:uid="{3044E92F-1BD3-450A-B442-6FF47E0708E4}"/>
    <cellStyle name="Normal 10 17 2 3 3" xfId="1246" xr:uid="{C2454332-8622-4395-BBD3-6E876D2354A1}"/>
    <cellStyle name="Normal 10 17 2 3 4" xfId="1247" xr:uid="{1B1065A6-C230-4E74-A960-705FDF2DE628}"/>
    <cellStyle name="Normal 10 17 2 3 5" xfId="1248" xr:uid="{F4BD4697-C8F3-4CF4-BAD5-DFF4F49888B2}"/>
    <cellStyle name="Normal 10 17 2 4" xfId="1249" xr:uid="{61EA9CF6-297E-4D4E-A016-51C884ADEC5E}"/>
    <cellStyle name="Normal 10 17 2 4 2" xfId="1250" xr:uid="{C8718A65-E900-4F45-85FC-C1DDC85828E2}"/>
    <cellStyle name="Normal 10 17 2 5" xfId="1251" xr:uid="{60CE49C7-9904-4864-9AED-5ED0566AC299}"/>
    <cellStyle name="Normal 10 17 2 6" xfId="1252" xr:uid="{64648018-9E3B-472F-B3EB-94BD0A910FC5}"/>
    <cellStyle name="Normal 10 17 2 7" xfId="1253" xr:uid="{1D0E5044-6928-43A6-BEC8-E83596AB6E72}"/>
    <cellStyle name="Normal 10 17 2 8" xfId="1254" xr:uid="{A1F13006-1C4C-4EFD-8E47-3CE0FB52E36F}"/>
    <cellStyle name="Normal 10 17 2 9" xfId="1255" xr:uid="{517A821D-2528-479F-8FBF-157967387C3D}"/>
    <cellStyle name="Normal 10 17 3" xfId="1256" xr:uid="{844028A0-170D-48C7-B413-DA6B3F367C6D}"/>
    <cellStyle name="Normal 10 17 3 10" xfId="1257" xr:uid="{B09AF6A8-A867-48F9-B562-C4BAA8DE5148}"/>
    <cellStyle name="Normal 10 17 3 11" xfId="1258" xr:uid="{0FD1A705-EEED-47C3-ACBA-1D69FD652876}"/>
    <cellStyle name="Normal 10 17 3 2" xfId="1259" xr:uid="{C1FBC380-8A1C-477C-BF27-C2B874B794A7}"/>
    <cellStyle name="Normal 10 17 3 2 2" xfId="1260" xr:uid="{255D3432-3D96-4EEA-8652-EA525E5AC99E}"/>
    <cellStyle name="Normal 10 17 3 2 2 2" xfId="1261" xr:uid="{E4551FB2-1372-438A-915E-C30CD97B8739}"/>
    <cellStyle name="Normal 10 17 3 2 3" xfId="1262" xr:uid="{6E7E9CBF-E9F2-4367-A75F-75D63D8DB10C}"/>
    <cellStyle name="Normal 10 17 3 2 4" xfId="1263" xr:uid="{F95A236D-81EC-4AEA-9626-77C0D639825F}"/>
    <cellStyle name="Normal 10 17 3 2 5" xfId="1264" xr:uid="{EF6FEE70-70A7-4605-B36C-8C6C625600A7}"/>
    <cellStyle name="Normal 10 17 3 3" xfId="1265" xr:uid="{151CFD80-0708-4BAE-A742-93D0B3C2EECF}"/>
    <cellStyle name="Normal 10 17 3 3 2" xfId="1266" xr:uid="{9D1FAAE7-4A16-4581-8C39-E525FF76F4FD}"/>
    <cellStyle name="Normal 10 17 3 4" xfId="1267" xr:uid="{61F1F29B-44CC-45C3-A72A-EA59E23C3C27}"/>
    <cellStyle name="Normal 10 17 3 5" xfId="1268" xr:uid="{77581185-6DCD-4EED-9D5C-7F69543757EA}"/>
    <cellStyle name="Normal 10 17 3 6" xfId="1269" xr:uid="{9158B4A8-91E8-45B1-99DD-2166A7A1FED8}"/>
    <cellStyle name="Normal 10 17 3 7" xfId="1270" xr:uid="{C24B9C7E-0FF9-432D-9378-8E73F7632600}"/>
    <cellStyle name="Normal 10 17 3 8" xfId="1271" xr:uid="{76AE3FF6-E87B-4708-B253-6DB4F4302300}"/>
    <cellStyle name="Normal 10 17 3 9" xfId="1272" xr:uid="{081A0EC2-BBFC-4AC0-ABA5-3A0DF1C36144}"/>
    <cellStyle name="Normal 10 17 4" xfId="1273" xr:uid="{CBD71FA9-C9F5-4ADA-A5C8-4C1C1801307A}"/>
    <cellStyle name="Normal 10 17 4 2" xfId="1274" xr:uid="{1C44F000-4B4B-4832-812F-6B3BC59DCECC}"/>
    <cellStyle name="Normal 10 17 4 2 2" xfId="1275" xr:uid="{252B7C67-D15B-4A87-8664-24466BD3C6DD}"/>
    <cellStyle name="Normal 10 17 4 3" xfId="1276" xr:uid="{FEF2A483-5704-4953-A35F-5DB6D266E81F}"/>
    <cellStyle name="Normal 10 17 4 4" xfId="1277" xr:uid="{FF7F1C81-5BC8-4630-9102-CE3DAD5E0B50}"/>
    <cellStyle name="Normal 10 17 4 5" xfId="1278" xr:uid="{76DDF573-8D18-4C53-ABAF-BC0D536AAD0F}"/>
    <cellStyle name="Normal 10 17 5" xfId="1279" xr:uid="{1A158461-EAE2-4B2E-94E7-42C42B57A683}"/>
    <cellStyle name="Normal 10 17 5 2" xfId="1280" xr:uid="{4DCE1B0F-7A91-4CD9-81F3-002AE1658BBC}"/>
    <cellStyle name="Normal 10 17 6" xfId="1281" xr:uid="{2B2AF60A-5720-49F8-848E-6FC091D9F1BD}"/>
    <cellStyle name="Normal 10 17 7" xfId="1282" xr:uid="{1A30A9E5-ABD1-4984-AEEB-D32989A61DAB}"/>
    <cellStyle name="Normal 10 17 8" xfId="1283" xr:uid="{89577388-6B10-4A00-883F-10383E204F09}"/>
    <cellStyle name="Normal 10 17 9" xfId="1284" xr:uid="{D8E43A53-AB26-47EB-BB51-8EAA1F196313}"/>
    <cellStyle name="Normal 10 18" xfId="1285" xr:uid="{3B6B46D9-E359-4C8B-82B2-953B0F8DB7C1}"/>
    <cellStyle name="Normal 10 18 10" xfId="1286" xr:uid="{D0500D8E-257C-42B1-B214-3BD6E9B0C813}"/>
    <cellStyle name="Normal 10 18 11" xfId="1287" xr:uid="{97CC3950-FB99-4580-8529-92DEB14F721E}"/>
    <cellStyle name="Normal 10 18 12" xfId="1288" xr:uid="{2E73E284-18E5-488A-9F7B-830A174CB581}"/>
    <cellStyle name="Normal 10 18 13" xfId="1289" xr:uid="{F3946819-71EA-4CC1-9F67-B68BA07BF3F6}"/>
    <cellStyle name="Normal 10 18 14" xfId="1290" xr:uid="{F54FF67D-CBB7-411F-80E3-11A8A66DA6BB}"/>
    <cellStyle name="Normal 10 18 2" xfId="1291" xr:uid="{B3FBFBBA-DFC5-44E0-9423-9D41F50636BB}"/>
    <cellStyle name="Normal 10 18 2 10" xfId="1292" xr:uid="{C32868D6-EA9A-4900-B019-75D8ECB1D0A0}"/>
    <cellStyle name="Normal 10 18 2 11" xfId="1293" xr:uid="{290A1043-4B47-4D29-A773-A7C9FD44A353}"/>
    <cellStyle name="Normal 10 18 2 12" xfId="1294" xr:uid="{43C68BDD-5BF8-4735-A48F-8659FD64B5D0}"/>
    <cellStyle name="Normal 10 18 2 13" xfId="1295" xr:uid="{B3896047-31B5-4E4D-B0BD-D0411CF5AE13}"/>
    <cellStyle name="Normal 10 18 2 2" xfId="1296" xr:uid="{9464BC0E-EC24-4A86-A20F-4A8DC29D4731}"/>
    <cellStyle name="Normal 10 18 2 2 10" xfId="1297" xr:uid="{BA78C790-44B3-4AFD-A815-4B49DDCEC72C}"/>
    <cellStyle name="Normal 10 18 2 2 11" xfId="1298" xr:uid="{0F3BDB3F-21A2-4A2A-A8B0-062BE7144445}"/>
    <cellStyle name="Normal 10 18 2 2 2" xfId="1299" xr:uid="{0732EFDE-A063-4E0D-A9AB-05EA046AFCAE}"/>
    <cellStyle name="Normal 10 18 2 2 2 2" xfId="1300" xr:uid="{F4A6EAE1-02BA-49F3-8597-EB7B1FD20787}"/>
    <cellStyle name="Normal 10 18 2 2 2 2 2" xfId="1301" xr:uid="{B097B734-058A-47D9-A9EB-5D747C36F494}"/>
    <cellStyle name="Normal 10 18 2 2 2 3" xfId="1302" xr:uid="{31FFC11A-7F7A-45D5-9084-9016E73CE163}"/>
    <cellStyle name="Normal 10 18 2 2 2 4" xfId="1303" xr:uid="{36944A7E-6C73-4504-AE29-234A0CA515A4}"/>
    <cellStyle name="Normal 10 18 2 2 2 5" xfId="1304" xr:uid="{AAE13F2C-608F-40EA-A20C-68A08839AAD2}"/>
    <cellStyle name="Normal 10 18 2 2 3" xfId="1305" xr:uid="{86B87997-CA2A-4A37-9404-08A27735AB17}"/>
    <cellStyle name="Normal 10 18 2 2 3 2" xfId="1306" xr:uid="{9EE3FCEC-CFB4-41BD-B8AE-918E06DF2802}"/>
    <cellStyle name="Normal 10 18 2 2 4" xfId="1307" xr:uid="{30FADCDC-69E7-4059-8381-39579DB91293}"/>
    <cellStyle name="Normal 10 18 2 2 5" xfId="1308" xr:uid="{382DBA37-5CF1-49D9-9CD0-FE22DDB49E8A}"/>
    <cellStyle name="Normal 10 18 2 2 6" xfId="1309" xr:uid="{A6F1C945-0128-441A-A603-71B30C70F2AC}"/>
    <cellStyle name="Normal 10 18 2 2 7" xfId="1310" xr:uid="{A9E57551-4340-4300-9DEE-31C4303F1113}"/>
    <cellStyle name="Normal 10 18 2 2 8" xfId="1311" xr:uid="{2E6A81E1-BAFB-44F6-B91B-24256FD607F0}"/>
    <cellStyle name="Normal 10 18 2 2 9" xfId="1312" xr:uid="{CC9A9A34-ABD2-4170-8657-50940FAAA259}"/>
    <cellStyle name="Normal 10 18 2 3" xfId="1313" xr:uid="{2B18C87D-6D8C-4236-9F73-4BBDAC0FC2CF}"/>
    <cellStyle name="Normal 10 18 2 3 2" xfId="1314" xr:uid="{B7E83323-E51F-43E7-AE0D-7A2522071D3D}"/>
    <cellStyle name="Normal 10 18 2 3 2 2" xfId="1315" xr:uid="{850A6591-9745-4FCC-B1CB-0FEC2956E097}"/>
    <cellStyle name="Normal 10 18 2 3 3" xfId="1316" xr:uid="{47C28309-F8F1-4C4A-B051-498A9766AC90}"/>
    <cellStyle name="Normal 10 18 2 3 4" xfId="1317" xr:uid="{46C1AD68-E314-423A-8D36-224CC5B41663}"/>
    <cellStyle name="Normal 10 18 2 3 5" xfId="1318" xr:uid="{275E9925-389C-4FE7-8BDF-2D411E316BFF}"/>
    <cellStyle name="Normal 10 18 2 4" xfId="1319" xr:uid="{D7CAA43B-EF17-4FA5-ACE9-8774E6FDF786}"/>
    <cellStyle name="Normal 10 18 2 4 2" xfId="1320" xr:uid="{0FF4CFAB-1AC8-49D0-9401-1EB18785BAFC}"/>
    <cellStyle name="Normal 10 18 2 5" xfId="1321" xr:uid="{D6B0C775-9BF9-428B-B4DE-E380686AF309}"/>
    <cellStyle name="Normal 10 18 2 6" xfId="1322" xr:uid="{173639A1-DCD6-4124-ADBE-D5E306695FF0}"/>
    <cellStyle name="Normal 10 18 2 7" xfId="1323" xr:uid="{14E89226-8963-4E3A-A23F-3FE6717CDFB5}"/>
    <cellStyle name="Normal 10 18 2 8" xfId="1324" xr:uid="{DBA2C7AD-BF7C-40F4-999D-A55CE8CB042E}"/>
    <cellStyle name="Normal 10 18 2 9" xfId="1325" xr:uid="{E9793AB4-6509-4437-A334-F7AB4518A50F}"/>
    <cellStyle name="Normal 10 18 3" xfId="1326" xr:uid="{774C34E2-106B-47F9-B211-D7EA613981FD}"/>
    <cellStyle name="Normal 10 18 3 10" xfId="1327" xr:uid="{BAC5DD9F-682E-4261-9C5E-D69D060B5F8E}"/>
    <cellStyle name="Normal 10 18 3 11" xfId="1328" xr:uid="{89EF9DB6-2CF4-45C5-B728-25A8EB3DA49E}"/>
    <cellStyle name="Normal 10 18 3 2" xfId="1329" xr:uid="{E483CB9F-80DB-4BE1-B5C9-C470BA1D05B1}"/>
    <cellStyle name="Normal 10 18 3 2 2" xfId="1330" xr:uid="{AF25BAF7-2A72-43FA-BB6D-3A8779FC8CA2}"/>
    <cellStyle name="Normal 10 18 3 2 2 2" xfId="1331" xr:uid="{D768C146-5D20-4016-997A-24AA95061CB7}"/>
    <cellStyle name="Normal 10 18 3 2 3" xfId="1332" xr:uid="{B7648AB9-D1C8-467D-BE68-45A29A3DCEC5}"/>
    <cellStyle name="Normal 10 18 3 2 4" xfId="1333" xr:uid="{4AEEAA84-114B-4BD0-AE90-4876C0BA923D}"/>
    <cellStyle name="Normal 10 18 3 2 5" xfId="1334" xr:uid="{9E453AB0-AA0A-43E7-BDCA-5C981398E54F}"/>
    <cellStyle name="Normal 10 18 3 3" xfId="1335" xr:uid="{9A20BAB4-787C-4F50-A4A1-F451386EDA8D}"/>
    <cellStyle name="Normal 10 18 3 3 2" xfId="1336" xr:uid="{730D7A63-6339-4DAC-8F3E-127D481B790D}"/>
    <cellStyle name="Normal 10 18 3 4" xfId="1337" xr:uid="{B28A2B73-E3D3-47FD-8808-413763DB5FFD}"/>
    <cellStyle name="Normal 10 18 3 5" xfId="1338" xr:uid="{ECCD4F96-1597-477A-AB9E-046CFD21F5C0}"/>
    <cellStyle name="Normal 10 18 3 6" xfId="1339" xr:uid="{CD5C6D89-3A2D-4BB0-8091-B45BB19D3177}"/>
    <cellStyle name="Normal 10 18 3 7" xfId="1340" xr:uid="{77906EBE-4144-4442-AC47-647B7B08919F}"/>
    <cellStyle name="Normal 10 18 3 8" xfId="1341" xr:uid="{EB624E26-7DB3-4BE2-AFEA-8AC836606595}"/>
    <cellStyle name="Normal 10 18 3 9" xfId="1342" xr:uid="{1AD49878-63D3-478E-B424-90FC1A4CDA8A}"/>
    <cellStyle name="Normal 10 18 4" xfId="1343" xr:uid="{EBCE2024-7301-4E6D-873D-432F75642EAB}"/>
    <cellStyle name="Normal 10 18 4 2" xfId="1344" xr:uid="{328627C2-07A9-4631-95D5-EE167C128AD3}"/>
    <cellStyle name="Normal 10 18 4 2 2" xfId="1345" xr:uid="{327A2109-EE21-4573-A9FD-68AC11141A25}"/>
    <cellStyle name="Normal 10 18 4 3" xfId="1346" xr:uid="{B6A9EB2B-6A77-4DE8-9D4A-C5A18366EAC0}"/>
    <cellStyle name="Normal 10 18 4 4" xfId="1347" xr:uid="{29E3E38D-8171-4711-B469-FC0E7EC1EF81}"/>
    <cellStyle name="Normal 10 18 4 5" xfId="1348" xr:uid="{C39C8EC6-1CB7-4FE1-8554-6444D08D5C9D}"/>
    <cellStyle name="Normal 10 18 5" xfId="1349" xr:uid="{811DFF85-1072-4CBD-BFB2-70FBE7091A00}"/>
    <cellStyle name="Normal 10 18 5 2" xfId="1350" xr:uid="{05D69CA3-A984-4FF8-AE09-B222A1743882}"/>
    <cellStyle name="Normal 10 18 6" xfId="1351" xr:uid="{1E1FD0BF-42C9-47F0-914A-102B54D67269}"/>
    <cellStyle name="Normal 10 18 7" xfId="1352" xr:uid="{3696DC0B-6D91-425F-8290-FC528A940B87}"/>
    <cellStyle name="Normal 10 18 8" xfId="1353" xr:uid="{3D3D60B7-0856-476E-AF52-066AF290BC84}"/>
    <cellStyle name="Normal 10 18 9" xfId="1354" xr:uid="{2F2DA109-C5C6-4B84-ABC1-EB5BDD9A5940}"/>
    <cellStyle name="Normal 10 19" xfId="1355" xr:uid="{BE8DC7FE-3638-48EA-A2CA-F053853305BF}"/>
    <cellStyle name="Normal 10 19 10" xfId="1356" xr:uid="{6B1A1104-E666-4BE6-94A3-3B68F810E84E}"/>
    <cellStyle name="Normal 10 19 11" xfId="1357" xr:uid="{D3DB81BB-A90A-4636-AD71-05A81E40F222}"/>
    <cellStyle name="Normal 10 19 12" xfId="1358" xr:uid="{F85E7C25-D495-4C2F-BB2E-2924A1DFA7D0}"/>
    <cellStyle name="Normal 10 19 13" xfId="1359" xr:uid="{F324D09B-4711-44A1-AA4A-A0FB523ABFDD}"/>
    <cellStyle name="Normal 10 19 14" xfId="1360" xr:uid="{B5B60F9E-4AA4-42E0-A935-CB76AF72E4AD}"/>
    <cellStyle name="Normal 10 19 2" xfId="1361" xr:uid="{54939CF3-C305-483F-A559-7962BD472B4A}"/>
    <cellStyle name="Normal 10 19 2 10" xfId="1362" xr:uid="{6A60143D-5E32-4F5F-9362-F9C451C08C91}"/>
    <cellStyle name="Normal 10 19 2 11" xfId="1363" xr:uid="{ECE32CD4-C76E-44CF-A8A2-82085B177C74}"/>
    <cellStyle name="Normal 10 19 2 12" xfId="1364" xr:uid="{87119AFE-139B-4B39-8FB3-C534DE4C3FD8}"/>
    <cellStyle name="Normal 10 19 2 13" xfId="1365" xr:uid="{1B994E27-934A-4E00-A556-3D460C068531}"/>
    <cellStyle name="Normal 10 19 2 2" xfId="1366" xr:uid="{F0844986-71E9-49C0-B2BA-495D4FBA3102}"/>
    <cellStyle name="Normal 10 19 2 2 10" xfId="1367" xr:uid="{000EA846-43CD-4E6C-924C-66487C280446}"/>
    <cellStyle name="Normal 10 19 2 2 11" xfId="1368" xr:uid="{004348AD-DCC2-43EB-A0E0-C0DC52C2F8F8}"/>
    <cellStyle name="Normal 10 19 2 2 2" xfId="1369" xr:uid="{93E9DA1F-49D7-4D9A-A179-0805AC1D1B24}"/>
    <cellStyle name="Normal 10 19 2 2 2 2" xfId="1370" xr:uid="{6700743A-008A-48FA-8107-36CB7B5377A7}"/>
    <cellStyle name="Normal 10 19 2 2 2 2 2" xfId="1371" xr:uid="{49FDD843-B066-410B-B81C-2B0C148A909B}"/>
    <cellStyle name="Normal 10 19 2 2 2 3" xfId="1372" xr:uid="{F6AA983C-B770-41E0-8A95-A539C95C1480}"/>
    <cellStyle name="Normal 10 19 2 2 2 4" xfId="1373" xr:uid="{FC113D13-46F5-4D0B-B3E3-2EEF2DFBA124}"/>
    <cellStyle name="Normal 10 19 2 2 2 5" xfId="1374" xr:uid="{89201C73-EE96-4E18-B19F-EAB82CAEA31C}"/>
    <cellStyle name="Normal 10 19 2 2 3" xfId="1375" xr:uid="{2C125685-5D06-4992-8589-725487C7C509}"/>
    <cellStyle name="Normal 10 19 2 2 3 2" xfId="1376" xr:uid="{8F08F566-68B5-4071-BA88-6B30061335E5}"/>
    <cellStyle name="Normal 10 19 2 2 4" xfId="1377" xr:uid="{10948E90-93FA-488F-ADF0-AC66FB16732E}"/>
    <cellStyle name="Normal 10 19 2 2 5" xfId="1378" xr:uid="{124D4BA3-C98B-4C35-B505-34144CB8726C}"/>
    <cellStyle name="Normal 10 19 2 2 6" xfId="1379" xr:uid="{6BCC3858-96A5-4192-9464-60FB3102A997}"/>
    <cellStyle name="Normal 10 19 2 2 7" xfId="1380" xr:uid="{94076038-B144-4526-AA52-8D06CA395F61}"/>
    <cellStyle name="Normal 10 19 2 2 8" xfId="1381" xr:uid="{C694A9FB-590A-4D38-8D2D-C03F517D1BB3}"/>
    <cellStyle name="Normal 10 19 2 2 9" xfId="1382" xr:uid="{2C11076B-24F0-41A2-827A-2DA72D26539B}"/>
    <cellStyle name="Normal 10 19 2 3" xfId="1383" xr:uid="{C53B0A00-F9EE-41FE-82FC-24F3F138DD9A}"/>
    <cellStyle name="Normal 10 19 2 3 2" xfId="1384" xr:uid="{0C86022A-4F20-4020-AA17-38A4909F00F5}"/>
    <cellStyle name="Normal 10 19 2 3 2 2" xfId="1385" xr:uid="{4CCF3064-8598-4B05-886D-2B39944139CA}"/>
    <cellStyle name="Normal 10 19 2 3 3" xfId="1386" xr:uid="{C8D895CD-36FC-4793-80EF-9D3FBF437CDA}"/>
    <cellStyle name="Normal 10 19 2 3 4" xfId="1387" xr:uid="{C30AC375-1266-47B8-9073-0EE2D11293A1}"/>
    <cellStyle name="Normal 10 19 2 3 5" xfId="1388" xr:uid="{6E5DC232-8F20-4026-BDE4-2F3682CCA14C}"/>
    <cellStyle name="Normal 10 19 2 4" xfId="1389" xr:uid="{B240CF36-3191-4CE5-81FA-6453067ADC78}"/>
    <cellStyle name="Normal 10 19 2 4 2" xfId="1390" xr:uid="{3B38015D-AD9D-4BC9-8DFB-438FFD77D12B}"/>
    <cellStyle name="Normal 10 19 2 5" xfId="1391" xr:uid="{DE9C2A09-5233-4E31-B3BC-0442E80BEACF}"/>
    <cellStyle name="Normal 10 19 2 6" xfId="1392" xr:uid="{B0BD815D-B2C9-4F5D-9036-47056A49B928}"/>
    <cellStyle name="Normal 10 19 2 7" xfId="1393" xr:uid="{513109A7-64DF-48E8-917B-8B482A785E63}"/>
    <cellStyle name="Normal 10 19 2 8" xfId="1394" xr:uid="{11D68E23-C9E2-4207-8EC3-70BF9646BF0B}"/>
    <cellStyle name="Normal 10 19 2 9" xfId="1395" xr:uid="{80AF1F0F-B055-49A4-BDB5-7E49A753AB98}"/>
    <cellStyle name="Normal 10 19 3" xfId="1396" xr:uid="{2D612797-88BB-459F-AA5C-AC9C1A2A694A}"/>
    <cellStyle name="Normal 10 19 3 10" xfId="1397" xr:uid="{87AE5242-066D-4F2D-A87C-C81EE3157F5F}"/>
    <cellStyle name="Normal 10 19 3 11" xfId="1398" xr:uid="{804B54D5-3A51-49A3-9310-F005E0998E0E}"/>
    <cellStyle name="Normal 10 19 3 2" xfId="1399" xr:uid="{264477AE-195F-418C-B3CB-63BE9D37FC0F}"/>
    <cellStyle name="Normal 10 19 3 2 2" xfId="1400" xr:uid="{315BABFE-1BFF-453C-9676-C0293BF1B148}"/>
    <cellStyle name="Normal 10 19 3 2 2 2" xfId="1401" xr:uid="{9655AC38-3C0F-4744-87B5-D70224211EEA}"/>
    <cellStyle name="Normal 10 19 3 2 3" xfId="1402" xr:uid="{40171857-3A03-4BAC-AEF8-D05F94F6A488}"/>
    <cellStyle name="Normal 10 19 3 2 4" xfId="1403" xr:uid="{2A16A0F1-F54B-4107-9B63-014E4EBB4C36}"/>
    <cellStyle name="Normal 10 19 3 2 5" xfId="1404" xr:uid="{E4D4157A-40FF-44BF-89BF-CB35FA7FAD15}"/>
    <cellStyle name="Normal 10 19 3 3" xfId="1405" xr:uid="{745E2C23-64C5-41F5-98FF-19196652830F}"/>
    <cellStyle name="Normal 10 19 3 3 2" xfId="1406" xr:uid="{1230CFC0-3C80-4DCE-96DC-AC170F925D66}"/>
    <cellStyle name="Normal 10 19 3 4" xfId="1407" xr:uid="{90DB2B87-B8B0-41A5-A96A-CE75967BBF74}"/>
    <cellStyle name="Normal 10 19 3 5" xfId="1408" xr:uid="{DB35CB58-1808-4D9F-9392-A560B98F3147}"/>
    <cellStyle name="Normal 10 19 3 6" xfId="1409" xr:uid="{139F271C-4DA5-4536-B9D3-CFF7EF0E9733}"/>
    <cellStyle name="Normal 10 19 3 7" xfId="1410" xr:uid="{2E149204-7BFB-44C9-B6C4-207A4F244E77}"/>
    <cellStyle name="Normal 10 19 3 8" xfId="1411" xr:uid="{4F54E09D-2079-43A5-8FDF-0A43D200B5CB}"/>
    <cellStyle name="Normal 10 19 3 9" xfId="1412" xr:uid="{CB182AE8-B68D-426F-918E-6E3E3A5F9C6B}"/>
    <cellStyle name="Normal 10 19 4" xfId="1413" xr:uid="{F5A68AB4-735A-4F5C-AA21-F41AA03F06DF}"/>
    <cellStyle name="Normal 10 19 4 2" xfId="1414" xr:uid="{2CF17665-E3B4-4577-A8F6-E4E9D0B27D1C}"/>
    <cellStyle name="Normal 10 19 4 2 2" xfId="1415" xr:uid="{4D63006D-5D1D-4A81-A503-FD8A85D86D05}"/>
    <cellStyle name="Normal 10 19 4 3" xfId="1416" xr:uid="{B9F8306C-4C77-401D-8953-5DE44B916F38}"/>
    <cellStyle name="Normal 10 19 4 4" xfId="1417" xr:uid="{2462B750-F8A4-4FE6-A9DE-272C31462C39}"/>
    <cellStyle name="Normal 10 19 4 5" xfId="1418" xr:uid="{0571666A-EE36-4254-A113-CEC0A62F1087}"/>
    <cellStyle name="Normal 10 19 5" xfId="1419" xr:uid="{2F6F2B85-E12C-437C-90ED-F17978629D86}"/>
    <cellStyle name="Normal 10 19 5 2" xfId="1420" xr:uid="{8DF12994-1D51-4592-B996-42AEC074B6CE}"/>
    <cellStyle name="Normal 10 19 6" xfId="1421" xr:uid="{19729ED2-BF2F-4ABF-91E2-D650FF334A99}"/>
    <cellStyle name="Normal 10 19 7" xfId="1422" xr:uid="{1F234C57-688E-46F2-A2AD-F6912517C2F9}"/>
    <cellStyle name="Normal 10 19 8" xfId="1423" xr:uid="{2286E2C7-F3D2-4047-AFC0-F96D3BFE2718}"/>
    <cellStyle name="Normal 10 19 9" xfId="1424" xr:uid="{29915919-A498-4AC8-B5FA-6144DB72DCB1}"/>
    <cellStyle name="Normal 10 2" xfId="1425" xr:uid="{10FCAAC7-272C-4DC8-B181-AB55537894AD}"/>
    <cellStyle name="Normal 10 2 10" xfId="1426" xr:uid="{9556BF61-998F-495A-B603-C8DE82BD809D}"/>
    <cellStyle name="Normal 10 2 11" xfId="1427" xr:uid="{4CFEBAA2-0478-4A4B-8469-1895A4734E42}"/>
    <cellStyle name="Normal 10 2 12" xfId="1428" xr:uid="{164EF6DF-9B6D-4D3F-B870-4092BE7F5EBA}"/>
    <cellStyle name="Normal 10 2 13" xfId="1429" xr:uid="{C9A05CA5-74E5-4FAC-8EB0-9FFB85732C3F}"/>
    <cellStyle name="Normal 10 2 14" xfId="1430" xr:uid="{E085329A-EE97-4472-80B7-D8D688E00491}"/>
    <cellStyle name="Normal 10 2 15" xfId="1431" xr:uid="{A9D0DF6A-A9A9-4CEF-9EB1-23D664DF56BC}"/>
    <cellStyle name="Normal 10 2 16" xfId="1432" xr:uid="{B97DD744-8188-42A7-8D00-7AC33BD665A2}"/>
    <cellStyle name="Normal 10 2 17" xfId="1433" xr:uid="{3C72DF45-6271-4773-8923-43C741D84B4F}"/>
    <cellStyle name="Normal 10 2 2" xfId="1434" xr:uid="{7703ED54-5C2A-4AB7-825B-0B798F77FB38}"/>
    <cellStyle name="Normal 10 2 2 10" xfId="1435" xr:uid="{EFFFBBDD-B9C1-443E-8F2E-9F03F4E8F61D}"/>
    <cellStyle name="Normal 10 2 2 11" xfId="1436" xr:uid="{62958DCE-7614-4CD0-8FD6-390C0212B516}"/>
    <cellStyle name="Normal 10 2 2 12" xfId="1437" xr:uid="{EB99CBFA-BB97-4622-B3A9-774BAE120562}"/>
    <cellStyle name="Normal 10 2 2 13" xfId="1438" xr:uid="{4489D659-B979-498E-B84C-5BBEE17997BE}"/>
    <cellStyle name="Normal 10 2 2 2" xfId="1439" xr:uid="{4468407A-D8B4-4A7F-94F0-46F06FD96BB7}"/>
    <cellStyle name="Normal 10 2 2 2 10" xfId="1440" xr:uid="{A199F08C-B7C7-43E8-812C-4392AC6781EE}"/>
    <cellStyle name="Normal 10 2 2 2 11" xfId="1441" xr:uid="{7D1F3ACA-24E4-451D-B835-BFD495C8DE79}"/>
    <cellStyle name="Normal 10 2 2 2 2" xfId="1442" xr:uid="{418E4A16-36E9-492E-93BF-E9498F67ABF3}"/>
    <cellStyle name="Normal 10 2 2 2 2 2" xfId="1443" xr:uid="{85127181-0811-43F5-9854-B68F4773E6DC}"/>
    <cellStyle name="Normal 10 2 2 2 2 2 2" xfId="1444" xr:uid="{ECC4E907-E8E7-4BA6-8DEC-D81899D922A8}"/>
    <cellStyle name="Normal 10 2 2 2 2 3" xfId="1445" xr:uid="{82511755-F982-440B-BDF8-4598B0B7988A}"/>
    <cellStyle name="Normal 10 2 2 2 2 4" xfId="1446" xr:uid="{6FB2AD61-EF7F-46C6-B4C3-5C5E052C7488}"/>
    <cellStyle name="Normal 10 2 2 2 2 5" xfId="1447" xr:uid="{90A25E27-286F-4ADB-BEC4-EEE5BAECF0FD}"/>
    <cellStyle name="Normal 10 2 2 2 3" xfId="1448" xr:uid="{3C216A25-0814-4387-AEA7-09E56DE45C39}"/>
    <cellStyle name="Normal 10 2 2 2 3 2" xfId="1449" xr:uid="{C18E11A6-BCA4-488E-82FE-58CB67EBC9C0}"/>
    <cellStyle name="Normal 10 2 2 2 4" xfId="1450" xr:uid="{4A9D04B2-21B7-4AF6-A188-D7913259A238}"/>
    <cellStyle name="Normal 10 2 2 2 5" xfId="1451" xr:uid="{BECBC272-B2CD-4E8D-992A-CDDBBF116BED}"/>
    <cellStyle name="Normal 10 2 2 2 6" xfId="1452" xr:uid="{5886755F-8852-4767-B5C3-5741A7E95C94}"/>
    <cellStyle name="Normal 10 2 2 2 7" xfId="1453" xr:uid="{29CACDCA-148A-4365-A50A-3F75BDA0F5E5}"/>
    <cellStyle name="Normal 10 2 2 2 8" xfId="1454" xr:uid="{96A915A0-A3B8-4616-865B-6E0289534848}"/>
    <cellStyle name="Normal 10 2 2 2 9" xfId="1455" xr:uid="{8629C045-C008-4322-9D71-5D33C9A6C297}"/>
    <cellStyle name="Normal 10 2 2 3" xfId="1456" xr:uid="{39620BD1-DD9C-44CE-9D45-97DECE58E789}"/>
    <cellStyle name="Normal 10 2 2 3 2" xfId="1457" xr:uid="{FCB027C4-79CE-440C-8B08-89D4DA2B9DF5}"/>
    <cellStyle name="Normal 10 2 2 3 2 2" xfId="1458" xr:uid="{F69AFEC9-D73A-42F4-953F-33C1BFBCAFC4}"/>
    <cellStyle name="Normal 10 2 2 3 3" xfId="1459" xr:uid="{E4386980-B2AD-491F-8A20-C4F4A2CE28CF}"/>
    <cellStyle name="Normal 10 2 2 3 4" xfId="1460" xr:uid="{7B954497-F977-4994-8103-B1AE1E71F224}"/>
    <cellStyle name="Normal 10 2 2 3 5" xfId="1461" xr:uid="{BD520B35-8C67-49F7-B1E8-50F0143B9C3F}"/>
    <cellStyle name="Normal 10 2 2 4" xfId="1462" xr:uid="{9C241534-E579-425A-8738-95C5F26411BB}"/>
    <cellStyle name="Normal 10 2 2 4 2" xfId="1463" xr:uid="{197D78AC-DBED-4201-99E4-53F886B40B00}"/>
    <cellStyle name="Normal 10 2 2 5" xfId="1464" xr:uid="{F504F6E7-1226-4617-B7ED-10215B05BC99}"/>
    <cellStyle name="Normal 10 2 2 6" xfId="1465" xr:uid="{2AC6E435-629B-46C7-A3C7-062C8F0497B0}"/>
    <cellStyle name="Normal 10 2 2 7" xfId="1466" xr:uid="{77B06C5D-21B1-4BA8-9467-25F2FE9381AD}"/>
    <cellStyle name="Normal 10 2 2 8" xfId="1467" xr:uid="{2F10C6C9-CF94-4AFC-B51B-F2A84A032EE4}"/>
    <cellStyle name="Normal 10 2 2 9" xfId="1468" xr:uid="{2C4D7A15-345F-4BCE-914B-71E38B41A5EA}"/>
    <cellStyle name="Normal 10 2 3" xfId="1469" xr:uid="{CB750D86-3948-4772-A323-B953FAAE0113}"/>
    <cellStyle name="Normal 10 2 3 10" xfId="1470" xr:uid="{5794555B-2E72-47BC-811F-0759E464749D}"/>
    <cellStyle name="Normal 10 2 3 11" xfId="1471" xr:uid="{2D5E6937-7B23-41E6-AAA4-13E4AF986B7F}"/>
    <cellStyle name="Normal 10 2 3 2" xfId="1472" xr:uid="{CFB208B5-F670-4A84-B903-2547D47422E3}"/>
    <cellStyle name="Normal 10 2 3 2 2" xfId="1473" xr:uid="{2E5B6E11-6840-472A-9CB5-BE36A2B33838}"/>
    <cellStyle name="Normal 10 2 3 2 2 2" xfId="1474" xr:uid="{4A325B52-0A78-4143-A96A-71904701888E}"/>
    <cellStyle name="Normal 10 2 3 2 3" xfId="1475" xr:uid="{14B0B29E-C2FC-4DC1-88FD-C370CAD3E0FB}"/>
    <cellStyle name="Normal 10 2 3 2 4" xfId="1476" xr:uid="{7D627EC5-BF91-4FFE-A984-D4F38BF2F64E}"/>
    <cellStyle name="Normal 10 2 3 2 5" xfId="1477" xr:uid="{B5F563EC-577F-420C-B040-14AFCD7813C9}"/>
    <cellStyle name="Normal 10 2 3 3" xfId="1478" xr:uid="{174AE2A6-5B93-4CD4-B6EE-26A6B8DF45AD}"/>
    <cellStyle name="Normal 10 2 3 3 2" xfId="1479" xr:uid="{04EA16C7-D3DE-49D5-903A-98CEDD423405}"/>
    <cellStyle name="Normal 10 2 3 4" xfId="1480" xr:uid="{A9B927F4-D39F-4B17-80BB-79809B64A4F6}"/>
    <cellStyle name="Normal 10 2 3 5" xfId="1481" xr:uid="{9AC48028-66A7-45BB-B60C-AEE60DE5B477}"/>
    <cellStyle name="Normal 10 2 3 6" xfId="1482" xr:uid="{5C3B6DB8-3094-4AF3-8D82-29794D1AA062}"/>
    <cellStyle name="Normal 10 2 3 7" xfId="1483" xr:uid="{F6046E08-F3BF-4866-9F0F-E48BD76DFFCB}"/>
    <cellStyle name="Normal 10 2 3 8" xfId="1484" xr:uid="{F2EBDD44-D727-442A-9FFF-F5B0785ACD6D}"/>
    <cellStyle name="Normal 10 2 3 9" xfId="1485" xr:uid="{CF10CA35-D937-4D1E-866E-D57CB8B86C71}"/>
    <cellStyle name="Normal 10 2 4" xfId="1486" xr:uid="{402BB857-550A-4425-9ADA-4A52D4F0F0DC}"/>
    <cellStyle name="Normal 10 2 4 2" xfId="1487" xr:uid="{3D044513-1195-4E36-8446-97A5ACF6B45E}"/>
    <cellStyle name="Normal 10 2 4 2 2" xfId="1488" xr:uid="{602D3ECE-D397-4EA7-918F-37FD2D4FD004}"/>
    <cellStyle name="Normal 10 2 4 3" xfId="1489" xr:uid="{FA281A73-117E-4216-BC58-B00CD0843A56}"/>
    <cellStyle name="Normal 10 2 4 4" xfId="1490" xr:uid="{5606B0FE-31CF-4DF9-8FBC-D6E00A6B1BB0}"/>
    <cellStyle name="Normal 10 2 4 5" xfId="1491" xr:uid="{12027A09-6A07-4CEB-B02F-183AECEB00F8}"/>
    <cellStyle name="Normal 10 2 5" xfId="1492" xr:uid="{0E2A30A4-DD4E-48AA-A9E8-F41774D9FE00}"/>
    <cellStyle name="Normal 10 2 5 2" xfId="1493" xr:uid="{3CDE7C2B-7077-4B4F-BE08-2217FE4CBB8B}"/>
    <cellStyle name="Normal 10 2 6" xfId="1494" xr:uid="{B74FE3C0-26AB-401A-A879-AD5BD067A734}"/>
    <cellStyle name="Normal 10 2 7" xfId="1495" xr:uid="{3884DC6F-70EF-44C5-B775-D3A3799750AE}"/>
    <cellStyle name="Normal 10 2 8" xfId="1496" xr:uid="{2AD5A965-5EA7-4FFD-9B1F-3EC7AC85A722}"/>
    <cellStyle name="Normal 10 2 9" xfId="1497" xr:uid="{8CDF9DB2-0101-437F-B9D9-6DAA08590855}"/>
    <cellStyle name="Normal 10 20" xfId="1498" xr:uid="{41EFF943-5C45-45D5-9F1B-6B1622F7B312}"/>
    <cellStyle name="Normal 10 20 10" xfId="1499" xr:uid="{ECAC353A-9D93-4777-BCA6-A6E024BC55ED}"/>
    <cellStyle name="Normal 10 20 11" xfId="1500" xr:uid="{7A63444D-48FD-47BC-9C07-E56A59AF954A}"/>
    <cellStyle name="Normal 10 20 12" xfId="1501" xr:uid="{FCF8A20F-CD77-49AA-9E71-42B9D8CFA148}"/>
    <cellStyle name="Normal 10 20 13" xfId="1502" xr:uid="{5CB216D8-505A-4A2D-A520-2BF827B60855}"/>
    <cellStyle name="Normal 10 20 14" xfId="1503" xr:uid="{F5FF13AB-BEBE-4257-9A16-9BA9E6626A1A}"/>
    <cellStyle name="Normal 10 20 2" xfId="1504" xr:uid="{941ECBAC-2FD5-4672-803D-F52AD258AE99}"/>
    <cellStyle name="Normal 10 20 2 10" xfId="1505" xr:uid="{6251A18E-ADB7-4641-9CDF-829CC96F605B}"/>
    <cellStyle name="Normal 10 20 2 11" xfId="1506" xr:uid="{C017C2C3-06D7-4D6B-BC91-94CEBADDDA4D}"/>
    <cellStyle name="Normal 10 20 2 12" xfId="1507" xr:uid="{765E86BC-FB3C-419A-A5B5-EC3C873272BB}"/>
    <cellStyle name="Normal 10 20 2 2" xfId="1508" xr:uid="{82F399D6-0427-4B0A-8734-7AA530117F14}"/>
    <cellStyle name="Normal 10 20 2 2 10" xfId="1509" xr:uid="{CDE6C1F6-552D-4853-9783-85814C0564C2}"/>
    <cellStyle name="Normal 10 20 2 2 11" xfId="1510" xr:uid="{C3CE8C81-1E24-484F-AE51-6EEA0200EC78}"/>
    <cellStyle name="Normal 10 20 2 2 2" xfId="1511" xr:uid="{15995169-5173-4CDD-B234-0D583CF5762F}"/>
    <cellStyle name="Normal 10 20 2 2 2 2" xfId="1512" xr:uid="{E758D4F6-CFC6-4F65-AB0A-57979C72A15B}"/>
    <cellStyle name="Normal 10 20 2 2 2 2 2" xfId="1513" xr:uid="{69C90207-6354-4AD5-91C3-621DD6BC4E49}"/>
    <cellStyle name="Normal 10 20 2 2 2 3" xfId="1514" xr:uid="{6079C9F4-B1A9-43BA-9334-9FE6C1C47D59}"/>
    <cellStyle name="Normal 10 20 2 2 2 4" xfId="1515" xr:uid="{94CDE086-7871-41ED-9C2F-EF1CEB833FD5}"/>
    <cellStyle name="Normal 10 20 2 2 2 5" xfId="1516" xr:uid="{D178F89E-04EF-4671-9C06-FE788C6588AF}"/>
    <cellStyle name="Normal 10 20 2 2 3" xfId="1517" xr:uid="{A084B856-CC36-4E6B-BBE9-5ABD752C9494}"/>
    <cellStyle name="Normal 10 20 2 2 3 2" xfId="1518" xr:uid="{1737D9B7-28C0-4626-9826-83E47BEE5509}"/>
    <cellStyle name="Normal 10 20 2 2 4" xfId="1519" xr:uid="{090EB224-66CF-4CD6-A3F5-8E0AC9A5C6AB}"/>
    <cellStyle name="Normal 10 20 2 2 5" xfId="1520" xr:uid="{499D8515-005F-42E3-863A-BBE20E42F2EE}"/>
    <cellStyle name="Normal 10 20 2 2 6" xfId="1521" xr:uid="{F473021A-DC60-4B75-9546-D39E5D5ED05E}"/>
    <cellStyle name="Normal 10 20 2 2 7" xfId="1522" xr:uid="{6CD299A2-8253-40FA-A55F-174005ECDB55}"/>
    <cellStyle name="Normal 10 20 2 2 8" xfId="1523" xr:uid="{97B4E49F-E162-4B60-B38C-75FD5C234456}"/>
    <cellStyle name="Normal 10 20 2 2 9" xfId="1524" xr:uid="{1989527D-177C-4D4E-9504-C58F7691F9CD}"/>
    <cellStyle name="Normal 10 20 2 3" xfId="1525" xr:uid="{BDCEC49E-3947-4C13-8ED6-E681DF0FB621}"/>
    <cellStyle name="Normal 10 20 2 3 2" xfId="1526" xr:uid="{F5195933-EB3D-4A1D-8A11-36216D8F549D}"/>
    <cellStyle name="Normal 10 20 2 3 2 2" xfId="1527" xr:uid="{6778F1DD-0550-4771-A473-6738A7D1169D}"/>
    <cellStyle name="Normal 10 20 2 3 3" xfId="1528" xr:uid="{97636FDD-350B-4261-8840-29EA3AA71F7F}"/>
    <cellStyle name="Normal 10 20 2 3 4" xfId="1529" xr:uid="{F1BA3323-04BD-4201-B1C4-A0F1AB9F8700}"/>
    <cellStyle name="Normal 10 20 2 3 5" xfId="1530" xr:uid="{F5352EBB-2864-4389-A9E8-629D8E24361F}"/>
    <cellStyle name="Normal 10 20 2 4" xfId="1531" xr:uid="{11A4C3F4-0B60-4FA8-A5AA-106AE650DAF4}"/>
    <cellStyle name="Normal 10 20 2 4 2" xfId="1532" xr:uid="{BD14EDFF-687A-4A4E-8A7A-2D8535866452}"/>
    <cellStyle name="Normal 10 20 2 5" xfId="1533" xr:uid="{A13B99A6-C12F-41F5-939A-76767EBF0BAB}"/>
    <cellStyle name="Normal 10 20 2 6" xfId="1534" xr:uid="{B6B327D3-0101-4BEE-B9C1-A5C2C239D9EF}"/>
    <cellStyle name="Normal 10 20 2 7" xfId="1535" xr:uid="{AF8B4720-A300-48B9-9572-F6E9C057B2D5}"/>
    <cellStyle name="Normal 10 20 2 8" xfId="1536" xr:uid="{52208D88-58CC-4BBC-A686-3F3BC52B4E69}"/>
    <cellStyle name="Normal 10 20 2 9" xfId="1537" xr:uid="{F8BB0EF9-38BD-41BD-AE29-E694DBF81DBE}"/>
    <cellStyle name="Normal 10 20 3" xfId="1538" xr:uid="{9B5F79F3-7F99-4E23-9FC7-8A8FBB196177}"/>
    <cellStyle name="Normal 10 20 3 10" xfId="1539" xr:uid="{4D71C7B8-C259-473F-BDFD-28333B4351B2}"/>
    <cellStyle name="Normal 10 20 3 11" xfId="1540" xr:uid="{D42B14CD-858C-4C4D-9630-A0F50E313203}"/>
    <cellStyle name="Normal 10 20 3 2" xfId="1541" xr:uid="{EBD4FFC0-0536-46C7-9AE4-7C8F340B9A7D}"/>
    <cellStyle name="Normal 10 20 3 2 2" xfId="1542" xr:uid="{F3665500-0359-4043-A058-595D409FD8CA}"/>
    <cellStyle name="Normal 10 20 3 2 2 2" xfId="1543" xr:uid="{F95E7090-4A0D-448A-BA6D-869C6CFA8613}"/>
    <cellStyle name="Normal 10 20 3 2 3" xfId="1544" xr:uid="{F064A863-87B7-41C1-961B-1A3D438BCE10}"/>
    <cellStyle name="Normal 10 20 3 2 4" xfId="1545" xr:uid="{43CA5E1D-01B4-417E-B3E0-DAB00273043C}"/>
    <cellStyle name="Normal 10 20 3 2 5" xfId="1546" xr:uid="{7064EA67-3EB0-4098-96A0-D33DF4C188E1}"/>
    <cellStyle name="Normal 10 20 3 3" xfId="1547" xr:uid="{4B368F4D-F27D-4B30-A475-45A25E30EE76}"/>
    <cellStyle name="Normal 10 20 3 3 2" xfId="1548" xr:uid="{9513959D-2BF2-4216-81CF-CAF4DD3FA7B3}"/>
    <cellStyle name="Normal 10 20 3 4" xfId="1549" xr:uid="{0F9C7DAA-CB4E-4AB0-B064-D2E858F62B9B}"/>
    <cellStyle name="Normal 10 20 3 5" xfId="1550" xr:uid="{678CE216-7E5B-443A-8DDD-C74AF2E69344}"/>
    <cellStyle name="Normal 10 20 3 6" xfId="1551" xr:uid="{D59C584C-2EED-4FC4-B253-699042203A08}"/>
    <cellStyle name="Normal 10 20 3 7" xfId="1552" xr:uid="{88D7093B-F6E9-4D9F-9C03-7611D72FC6B1}"/>
    <cellStyle name="Normal 10 20 3 8" xfId="1553" xr:uid="{3FFD151F-34D9-41A3-AA77-A146403DEB1E}"/>
    <cellStyle name="Normal 10 20 3 9" xfId="1554" xr:uid="{C4992D9D-1423-4DE2-8BC4-EE5111277EEE}"/>
    <cellStyle name="Normal 10 20 4" xfId="1555" xr:uid="{0198CBAF-929E-40A2-B020-A5F0A6625832}"/>
    <cellStyle name="Normal 10 20 4 2" xfId="1556" xr:uid="{CFEF8561-57D5-4179-80EA-4149C4D7F4FE}"/>
    <cellStyle name="Normal 10 20 4 2 2" xfId="1557" xr:uid="{D98FD0FF-BD76-4849-840A-D596934A5198}"/>
    <cellStyle name="Normal 10 20 4 3" xfId="1558" xr:uid="{B42E8930-5DFF-488B-B63F-6DA51AEA3994}"/>
    <cellStyle name="Normal 10 20 4 4" xfId="1559" xr:uid="{53C1B7AC-A296-4239-9A07-D024CA58AFD1}"/>
    <cellStyle name="Normal 10 20 4 5" xfId="1560" xr:uid="{6084B09C-DBCA-47D8-B6FF-2DAE894225DD}"/>
    <cellStyle name="Normal 10 20 5" xfId="1561" xr:uid="{30519FA8-2FD0-40AC-B7E6-C7B5683A2F46}"/>
    <cellStyle name="Normal 10 20 5 2" xfId="1562" xr:uid="{FA50F9FA-BE24-44E5-A4A4-3D27CFC4A9D3}"/>
    <cellStyle name="Normal 10 20 6" xfId="1563" xr:uid="{5945556E-949E-4735-9174-642B561F9AC1}"/>
    <cellStyle name="Normal 10 20 7" xfId="1564" xr:uid="{F874B08B-7E9B-4B23-831B-BB4536F38B0E}"/>
    <cellStyle name="Normal 10 20 8" xfId="1565" xr:uid="{99F48ABA-81F1-4F4E-9E43-34D845119303}"/>
    <cellStyle name="Normal 10 20 9" xfId="1566" xr:uid="{9020B65E-15C2-4ACD-AD8A-32A04038829E}"/>
    <cellStyle name="Normal 10 21" xfId="1567" xr:uid="{39A06686-2D96-4391-A13B-8D7B688CC09E}"/>
    <cellStyle name="Normal 10 21 10" xfId="1568" xr:uid="{759945DA-9348-4BC2-8158-CF8351F46FB4}"/>
    <cellStyle name="Normal 10 21 11" xfId="1569" xr:uid="{FF5B0241-B693-435A-B722-1F4BDAFC2948}"/>
    <cellStyle name="Normal 10 21 12" xfId="1570" xr:uid="{0651372C-7959-4C67-9F64-4695CC5BF27B}"/>
    <cellStyle name="Normal 10 21 13" xfId="1571" xr:uid="{4A9E490E-A97C-4453-BD58-CEEA364FAB40}"/>
    <cellStyle name="Normal 10 21 2" xfId="1572" xr:uid="{6CF461CC-E91A-4E0F-8F1C-33632D47FC00}"/>
    <cellStyle name="Normal 10 21 2 10" xfId="1573" xr:uid="{78D9721C-D665-4AA4-8C95-4207732F2EDB}"/>
    <cellStyle name="Normal 10 21 2 11" xfId="1574" xr:uid="{588AC202-E987-4000-AE50-751885732F65}"/>
    <cellStyle name="Normal 10 21 2 2" xfId="1575" xr:uid="{C5EDB307-B05C-4F04-A472-AFAAFA4B9B1F}"/>
    <cellStyle name="Normal 10 21 2 2 2" xfId="1576" xr:uid="{32EAB559-8459-49E6-9CF4-05D41EC4649C}"/>
    <cellStyle name="Normal 10 21 2 2 2 2" xfId="1577" xr:uid="{4916EB6F-B6B5-4AD6-A260-94AF73939A20}"/>
    <cellStyle name="Normal 10 21 2 2 3" xfId="1578" xr:uid="{85BBB530-8DDB-434B-B9F6-3462BB3339B2}"/>
    <cellStyle name="Normal 10 21 2 2 4" xfId="1579" xr:uid="{F9F2F650-319D-48AC-B7A2-27F95EFCC761}"/>
    <cellStyle name="Normal 10 21 2 2 5" xfId="1580" xr:uid="{3A084508-FBB0-4A7B-BF00-3E39C2AFD691}"/>
    <cellStyle name="Normal 10 21 2 3" xfId="1581" xr:uid="{8BBE8929-1E34-43B8-93A8-37E919F06A21}"/>
    <cellStyle name="Normal 10 21 2 3 2" xfId="1582" xr:uid="{03207243-6223-45C1-902B-C1B67CC72767}"/>
    <cellStyle name="Normal 10 21 2 4" xfId="1583" xr:uid="{D6A6B9B7-0568-4B7E-B6D6-D6A535BD8520}"/>
    <cellStyle name="Normal 10 21 2 5" xfId="1584" xr:uid="{2EF56AA8-0646-4AA4-986A-F67070097C71}"/>
    <cellStyle name="Normal 10 21 2 6" xfId="1585" xr:uid="{FCF6E530-2EFB-4638-9C60-866B69B9EAE8}"/>
    <cellStyle name="Normal 10 21 2 7" xfId="1586" xr:uid="{71CCE91B-ED74-4CCA-BFBF-CB0054334FA6}"/>
    <cellStyle name="Normal 10 21 2 8" xfId="1587" xr:uid="{FE7054C1-F4B6-4AB6-A359-A1AE80511A10}"/>
    <cellStyle name="Normal 10 21 2 9" xfId="1588" xr:uid="{0A3FF06D-B268-41E6-BB04-8688BC003D36}"/>
    <cellStyle name="Normal 10 21 3" xfId="1589" xr:uid="{B1F3C9D4-8B48-4409-BEE7-70491399AF83}"/>
    <cellStyle name="Normal 10 21 3 2" xfId="1590" xr:uid="{2FFA15A7-B0C5-4E29-AAD6-3AB1930C1310}"/>
    <cellStyle name="Normal 10 21 3 2 2" xfId="1591" xr:uid="{000BF464-F064-471D-A8EE-D7295A983ED0}"/>
    <cellStyle name="Normal 10 21 3 3" xfId="1592" xr:uid="{1511A0FD-A253-4C5F-A3AF-B9FB82E09CB4}"/>
    <cellStyle name="Normal 10 21 3 4" xfId="1593" xr:uid="{A74B564B-E24C-4230-82B9-ECAAE30AFD84}"/>
    <cellStyle name="Normal 10 21 3 5" xfId="1594" xr:uid="{5C4CCD9F-5DB8-484C-BD74-A2CCC137CFB9}"/>
    <cellStyle name="Normal 10 21 4" xfId="1595" xr:uid="{6760CF75-78FA-4A76-8D9B-B08D67B580D0}"/>
    <cellStyle name="Normal 10 21 4 2" xfId="1596" xr:uid="{A4DEA647-1395-4D20-8D38-A698D747EE85}"/>
    <cellStyle name="Normal 10 21 5" xfId="1597" xr:uid="{E27316FD-2861-4530-BA88-09851B618CAB}"/>
    <cellStyle name="Normal 10 21 6" xfId="1598" xr:uid="{39491AFA-FCDA-49C9-A406-E0AF25D7FDDA}"/>
    <cellStyle name="Normal 10 21 7" xfId="1599" xr:uid="{0DEABCBB-0513-42F6-8BC8-2508C43BED7A}"/>
    <cellStyle name="Normal 10 21 8" xfId="1600" xr:uid="{62D1681E-8C49-4768-B10E-D98E9C83FD12}"/>
    <cellStyle name="Normal 10 21 9" xfId="1601" xr:uid="{2CEF3CE7-935D-4C09-BAC8-211CA5CC05E9}"/>
    <cellStyle name="Normal 10 22" xfId="1602" xr:uid="{B43903F9-7FA8-4D74-A353-A04022C34B6B}"/>
    <cellStyle name="Normal 10 22 10" xfId="1603" xr:uid="{20F5E9DE-73FB-48B4-A4BB-6D8F8A409787}"/>
    <cellStyle name="Normal 10 22 11" xfId="1604" xr:uid="{8477A368-CE0E-405E-A674-649D05AB19BA}"/>
    <cellStyle name="Normal 10 22 12" xfId="1605" xr:uid="{95FDBE70-0C68-4112-B6ED-6DAC6A670321}"/>
    <cellStyle name="Normal 10 22 2" xfId="1606" xr:uid="{92F2E743-DFF7-4B14-A7C4-C485E562AA66}"/>
    <cellStyle name="Normal 10 22 2 2" xfId="1607" xr:uid="{632FB8DB-6438-4D2E-9D9C-55759EE0752F}"/>
    <cellStyle name="Normal 10 22 2 2 2" xfId="1608" xr:uid="{3D739B06-390A-42FB-A59C-8349B528C05C}"/>
    <cellStyle name="Normal 10 22 2 3" xfId="1609" xr:uid="{6A456EEC-0FBD-4104-ADC9-6F38AB364943}"/>
    <cellStyle name="Normal 10 22 2 4" xfId="1610" xr:uid="{9F90A12D-E899-4418-8431-FD5D88EC04F3}"/>
    <cellStyle name="Normal 10 22 2 5" xfId="1611" xr:uid="{AED11F2C-8CF1-4319-825A-D3833BDF83DF}"/>
    <cellStyle name="Normal 10 22 3" xfId="1612" xr:uid="{50D365FD-5122-4D86-A21F-AB782CAFD002}"/>
    <cellStyle name="Normal 10 22 3 2" xfId="1613" xr:uid="{113735D6-6AD8-442B-81C2-F74BA04ABE30}"/>
    <cellStyle name="Normal 10 22 4" xfId="1614" xr:uid="{BF666DAF-72E8-40CA-A1FA-FAB6EC754E35}"/>
    <cellStyle name="Normal 10 22 5" xfId="1615" xr:uid="{CD97DEEC-DD2C-4441-BB57-FD6E1F83BD6E}"/>
    <cellStyle name="Normal 10 22 6" xfId="1616" xr:uid="{17E28BEA-3B89-493F-98D2-B1E777F4DE06}"/>
    <cellStyle name="Normal 10 22 7" xfId="1617" xr:uid="{A051E1EA-582D-4B4F-BB04-13AB17347C66}"/>
    <cellStyle name="Normal 10 22 8" xfId="1618" xr:uid="{B7DA0721-6A95-4106-A37D-FD900F5138F9}"/>
    <cellStyle name="Normal 10 22 9" xfId="1619" xr:uid="{FD78CD95-5DFD-4223-83FF-7AC3F1A98201}"/>
    <cellStyle name="Normal 10 23" xfId="1620" xr:uid="{2EDCA410-8C4D-4F15-B988-2B8882CB9697}"/>
    <cellStyle name="Normal 10 23 2" xfId="1621" xr:uid="{A747BAD3-B026-47A9-BC6B-2F8BE8703441}"/>
    <cellStyle name="Normal 10 23 2 2" xfId="1622" xr:uid="{69BB3FD2-2FF2-44EA-969E-831BEF711CF1}"/>
    <cellStyle name="Normal 10 23 3" xfId="1623" xr:uid="{820D1941-F666-49FC-AAFB-75ED496E0CE1}"/>
    <cellStyle name="Normal 10 23 4" xfId="1624" xr:uid="{30E1F533-7472-448C-BA75-3095E4922520}"/>
    <cellStyle name="Normal 10 23 5" xfId="1625" xr:uid="{1550CCA0-A313-4438-8D2A-C6A9FBE34137}"/>
    <cellStyle name="Normal 10 24" xfId="1626" xr:uid="{E52E48F5-139A-4320-A7C9-78AF7A63102E}"/>
    <cellStyle name="Normal 10 24 2" xfId="1627" xr:uid="{8A094A5A-5299-4192-B893-C6DA6F4E1EA6}"/>
    <cellStyle name="Normal 10 25" xfId="1628" xr:uid="{1E09373F-76B3-4842-8CF3-1D92EEA29D2B}"/>
    <cellStyle name="Normal 10 26" xfId="1629" xr:uid="{0358EAA9-A9F9-4F46-BDE2-44E48D7C8DAA}"/>
    <cellStyle name="Normal 10 27" xfId="1630" xr:uid="{A86D8388-DD8C-408F-ABA2-AE3BB62FBB53}"/>
    <cellStyle name="Normal 10 28" xfId="1631" xr:uid="{EEE2E8AD-2FDD-43E6-95BB-9AAA31763101}"/>
    <cellStyle name="Normal 10 29" xfId="1632" xr:uid="{28FB7C2E-4296-49EF-92C9-366E90B78024}"/>
    <cellStyle name="Normal 10 3" xfId="1633" xr:uid="{27C543CB-ABFA-4096-B038-270118AA4F5E}"/>
    <cellStyle name="Normal 10 3 10" xfId="1634" xr:uid="{BEA22E03-0130-4EF0-8BD8-CB0EA3F0A08D}"/>
    <cellStyle name="Normal 10 3 11" xfId="1635" xr:uid="{E2607181-1B1F-47DE-AFDB-95BE9DC99CDC}"/>
    <cellStyle name="Normal 10 3 12" xfId="1636" xr:uid="{2135F2AF-8B0B-44A6-BAD6-B2FF1901975B}"/>
    <cellStyle name="Normal 10 3 13" xfId="1637" xr:uid="{BCEC7394-7C04-4C58-B16C-14703B005228}"/>
    <cellStyle name="Normal 10 3 14" xfId="1638" xr:uid="{944F39BD-62FA-4931-BE07-208662003B7D}"/>
    <cellStyle name="Normal 10 3 15" xfId="1639" xr:uid="{86A19D68-B27A-41CE-8DC3-167A241B28ED}"/>
    <cellStyle name="Normal 10 3 16" xfId="1640" xr:uid="{58BA3A3C-EA8D-4898-A681-1D436EADE4F8}"/>
    <cellStyle name="Normal 10 3 2" xfId="1641" xr:uid="{29717F9E-B515-4A14-86AD-CB83282C0B68}"/>
    <cellStyle name="Normal 10 3 2 10" xfId="1642" xr:uid="{3C5D682B-203B-4F03-A293-94A110AB5631}"/>
    <cellStyle name="Normal 10 3 2 11" xfId="1643" xr:uid="{3DF61125-CE7A-4227-845F-BFE951C31B83}"/>
    <cellStyle name="Normal 10 3 2 12" xfId="1644" xr:uid="{50D89DAD-4A0A-4068-933F-6CE4014DB00D}"/>
    <cellStyle name="Normal 10 3 2 13" xfId="1645" xr:uid="{3FA30EAC-FB2D-430C-A5B7-82C6ABDFA5E6}"/>
    <cellStyle name="Normal 10 3 2 2" xfId="1646" xr:uid="{B578AD6A-8D24-463B-ACC2-C81DC9C1E280}"/>
    <cellStyle name="Normal 10 3 2 2 10" xfId="1647" xr:uid="{1DAB0CEC-4CCC-49DF-BF2F-9D217FC14324}"/>
    <cellStyle name="Normal 10 3 2 2 11" xfId="1648" xr:uid="{B7C2EE7B-E3C1-4304-814B-C41710CA12DF}"/>
    <cellStyle name="Normal 10 3 2 2 2" xfId="1649" xr:uid="{396D7283-2258-4CC4-929D-A0E82D524B26}"/>
    <cellStyle name="Normal 10 3 2 2 2 2" xfId="1650" xr:uid="{47557CC1-2D0D-49EB-8E11-CA5273E296FD}"/>
    <cellStyle name="Normal 10 3 2 2 2 2 2" xfId="1651" xr:uid="{633D4C51-7F9D-4E04-9ABD-E685757E7E6B}"/>
    <cellStyle name="Normal 10 3 2 2 2 3" xfId="1652" xr:uid="{729C263A-50FE-46B2-A6EB-91F24E1455AC}"/>
    <cellStyle name="Normal 10 3 2 2 2 4" xfId="1653" xr:uid="{30436E11-8F48-4777-8865-B455815E952F}"/>
    <cellStyle name="Normal 10 3 2 2 2 5" xfId="1654" xr:uid="{D765685F-7251-4410-85B2-8462C07B3D49}"/>
    <cellStyle name="Normal 10 3 2 2 3" xfId="1655" xr:uid="{283A5D25-4A69-4D95-B6BC-92973F95185F}"/>
    <cellStyle name="Normal 10 3 2 2 3 2" xfId="1656" xr:uid="{E673109E-CF52-4CA4-B0A2-4CBAC40B5EFA}"/>
    <cellStyle name="Normal 10 3 2 2 4" xfId="1657" xr:uid="{DFCFFC67-7B0D-4DB1-A0A6-212DCA64EB9A}"/>
    <cellStyle name="Normal 10 3 2 2 5" xfId="1658" xr:uid="{28458CD6-E9D8-4EF2-9E7F-5D5B53870962}"/>
    <cellStyle name="Normal 10 3 2 2 6" xfId="1659" xr:uid="{CD3CCE32-804B-4C58-A513-F794E7C0694D}"/>
    <cellStyle name="Normal 10 3 2 2 7" xfId="1660" xr:uid="{328A3A01-4B00-4059-ACE0-DD73AB89C47D}"/>
    <cellStyle name="Normal 10 3 2 2 8" xfId="1661" xr:uid="{77830010-BD3E-4C8E-B5DD-55295053A7BE}"/>
    <cellStyle name="Normal 10 3 2 2 9" xfId="1662" xr:uid="{E51E09C1-2A04-4545-8E8D-735D5D559811}"/>
    <cellStyle name="Normal 10 3 2 3" xfId="1663" xr:uid="{188F9A1A-AD62-40BC-A268-492190BF6D5C}"/>
    <cellStyle name="Normal 10 3 2 3 2" xfId="1664" xr:uid="{2029DCA4-E712-48BF-8A7D-15CAD436D788}"/>
    <cellStyle name="Normal 10 3 2 3 2 2" xfId="1665" xr:uid="{AFFED1DB-AA96-49D4-A359-82939C1436DF}"/>
    <cellStyle name="Normal 10 3 2 3 3" xfId="1666" xr:uid="{8DF22478-3A9B-4200-A07F-6A1D4EC36E4C}"/>
    <cellStyle name="Normal 10 3 2 3 4" xfId="1667" xr:uid="{790DD250-D58E-4EFC-A820-9470DFB42609}"/>
    <cellStyle name="Normal 10 3 2 3 5" xfId="1668" xr:uid="{E43CB85A-D256-4325-A492-5292E8D60A08}"/>
    <cellStyle name="Normal 10 3 2 4" xfId="1669" xr:uid="{2AF88687-ECF2-4367-A3A6-8491B09C2527}"/>
    <cellStyle name="Normal 10 3 2 4 2" xfId="1670" xr:uid="{2DF68208-6997-4A3A-9F04-FDFE44852073}"/>
    <cellStyle name="Normal 10 3 2 5" xfId="1671" xr:uid="{54E393D3-B003-4378-99A0-BF8F0BE84E92}"/>
    <cellStyle name="Normal 10 3 2 6" xfId="1672" xr:uid="{BCC07B42-09CA-4CD9-8F15-B43A9A1108A0}"/>
    <cellStyle name="Normal 10 3 2 7" xfId="1673" xr:uid="{C3DCF780-69F5-4BA4-A0DB-501A45E4D751}"/>
    <cellStyle name="Normal 10 3 2 8" xfId="1674" xr:uid="{0931D54C-76DC-4F84-92A2-DBE6FB3E7959}"/>
    <cellStyle name="Normal 10 3 2 9" xfId="1675" xr:uid="{14E57A04-1DCF-49DC-966A-153430E5327B}"/>
    <cellStyle name="Normal 10 3 3" xfId="1676" xr:uid="{5B56E06E-EA9C-43E9-BF44-8AB00E36382B}"/>
    <cellStyle name="Normal 10 3 3 10" xfId="1677" xr:uid="{FC6CCD7A-2050-40FF-9B17-BFE400E18B77}"/>
    <cellStyle name="Normal 10 3 3 11" xfId="1678" xr:uid="{8CDF7F1B-C5D9-4116-A2A2-FEA8761CD8F6}"/>
    <cellStyle name="Normal 10 3 3 2" xfId="1679" xr:uid="{082498D9-30B6-47DF-A744-D63820E1D61D}"/>
    <cellStyle name="Normal 10 3 3 2 2" xfId="1680" xr:uid="{D7B303CD-99BF-459F-9447-B5F5B5E7F06B}"/>
    <cellStyle name="Normal 10 3 3 2 2 2" xfId="1681" xr:uid="{D1A774FF-ECA3-4129-904D-287080290A66}"/>
    <cellStyle name="Normal 10 3 3 2 3" xfId="1682" xr:uid="{976BE18A-2B6F-43BD-B648-59E0CC6B4509}"/>
    <cellStyle name="Normal 10 3 3 2 4" xfId="1683" xr:uid="{F5F05DD1-646A-4BD5-B572-F0E67E3C6AC4}"/>
    <cellStyle name="Normal 10 3 3 2 5" xfId="1684" xr:uid="{D75C14F6-FE8E-4A3A-A7A6-A769D9D6ADE2}"/>
    <cellStyle name="Normal 10 3 3 3" xfId="1685" xr:uid="{E5AF73EF-787E-4ACC-9AE2-132F667AF1E4}"/>
    <cellStyle name="Normal 10 3 3 3 2" xfId="1686" xr:uid="{44741337-70FF-4C42-9BA4-B42A8748C515}"/>
    <cellStyle name="Normal 10 3 3 4" xfId="1687" xr:uid="{0CD1191C-B217-427D-8641-ECB4150A5D2F}"/>
    <cellStyle name="Normal 10 3 3 5" xfId="1688" xr:uid="{24F4B1AB-ADF4-4064-B287-927359090AE8}"/>
    <cellStyle name="Normal 10 3 3 6" xfId="1689" xr:uid="{735172D1-3AEC-4905-A8B9-59A583504B69}"/>
    <cellStyle name="Normal 10 3 3 7" xfId="1690" xr:uid="{5FF04EFA-B294-4055-A2B3-354AA1DA895D}"/>
    <cellStyle name="Normal 10 3 3 8" xfId="1691" xr:uid="{2E57EEA5-95F6-47D4-A00E-D38813A78831}"/>
    <cellStyle name="Normal 10 3 3 9" xfId="1692" xr:uid="{2BE58725-23F8-419C-B62C-499D6F30CDDD}"/>
    <cellStyle name="Normal 10 3 4" xfId="1693" xr:uid="{831FA800-5231-4969-89E8-1F1616563BE6}"/>
    <cellStyle name="Normal 10 3 4 2" xfId="1694" xr:uid="{9691A20D-43E3-4FB1-AB17-DADD09936D1C}"/>
    <cellStyle name="Normal 10 3 4 2 2" xfId="1695" xr:uid="{C343A09F-A16C-41B1-B75E-12F69D56FA7F}"/>
    <cellStyle name="Normal 10 3 4 3" xfId="1696" xr:uid="{6323EE43-B6B2-4537-B343-1DBA1637F8EF}"/>
    <cellStyle name="Normal 10 3 4 4" xfId="1697" xr:uid="{B3384845-5F80-4CA5-8F73-64DFA9869B5E}"/>
    <cellStyle name="Normal 10 3 4 5" xfId="1698" xr:uid="{E3AFED10-D757-4665-BC18-5267A7B7B7A2}"/>
    <cellStyle name="Normal 10 3 5" xfId="1699" xr:uid="{2945171C-8B20-47CC-960A-CC72DF343B64}"/>
    <cellStyle name="Normal 10 3 5 2" xfId="1700" xr:uid="{841D9CF7-3D6F-41D1-907F-058C709370DF}"/>
    <cellStyle name="Normal 10 3 6" xfId="1701" xr:uid="{A072C487-98C4-4778-9203-A4943BEDF0D8}"/>
    <cellStyle name="Normal 10 3 7" xfId="1702" xr:uid="{8763EAD3-633F-42EC-A292-CDA8B581E3AC}"/>
    <cellStyle name="Normal 10 3 8" xfId="1703" xr:uid="{7E246FE1-790A-4050-AB5F-3A50412114B7}"/>
    <cellStyle name="Normal 10 3 9" xfId="1704" xr:uid="{CB88F167-E9C1-4D6D-A0C2-ADF5CEDDA9D9}"/>
    <cellStyle name="Normal 10 30" xfId="1705" xr:uid="{AFDF43A5-902E-490D-8FB4-EF7D235415D2}"/>
    <cellStyle name="Normal 10 31" xfId="1706" xr:uid="{93F28F6F-B681-4A2B-9E42-F7A0F5A35BCE}"/>
    <cellStyle name="Normal 10 32" xfId="1707" xr:uid="{D28CC470-CC62-4DE6-BEA6-74C7116B9406}"/>
    <cellStyle name="Normal 10 33" xfId="1708" xr:uid="{B8D324FC-1A24-4FB6-A7FF-743423843990}"/>
    <cellStyle name="Normal 10 34" xfId="1709" xr:uid="{72BC28F3-B264-4969-9A8B-ECD8C78E01B4}"/>
    <cellStyle name="Normal 10 35" xfId="1710" xr:uid="{893EAE87-2AA0-443C-A1B0-490A8A6C4666}"/>
    <cellStyle name="Normal 10 36" xfId="1711" xr:uid="{B30DD92A-E55C-4163-AE2E-680F66E62348}"/>
    <cellStyle name="Normal 10 37" xfId="1712" xr:uid="{CDC78F38-D267-479D-9604-840D90AD067F}"/>
    <cellStyle name="Normal 10 38" xfId="1713" xr:uid="{D15FB41C-64AC-4235-B0BC-4B0DD37516CC}"/>
    <cellStyle name="Normal 10 39" xfId="1714" xr:uid="{1E84DB3F-09CA-466B-9C8A-FBACEE219A75}"/>
    <cellStyle name="Normal 10 4" xfId="1715" xr:uid="{E89DF013-12F8-4D99-A973-18601BF55B77}"/>
    <cellStyle name="Normal 10 4 10" xfId="1716" xr:uid="{C441FCC2-54B0-41EE-AA6E-E80DEC3D46C2}"/>
    <cellStyle name="Normal 10 4 11" xfId="1717" xr:uid="{8129A0F1-9D39-432F-93BC-6E76E63DC184}"/>
    <cellStyle name="Normal 10 4 12" xfId="1718" xr:uid="{F7239DA2-62B9-4619-A822-6424AACDE069}"/>
    <cellStyle name="Normal 10 4 13" xfId="1719" xr:uid="{61E9CE04-BE99-4EFC-BBE2-43EFAF36260C}"/>
    <cellStyle name="Normal 10 4 14" xfId="1720" xr:uid="{4C680266-2C02-4AF8-AC8D-4F822EB3FCF0}"/>
    <cellStyle name="Normal 10 4 2" xfId="1721" xr:uid="{916B566C-E61D-411C-AD9C-9D7251362C6E}"/>
    <cellStyle name="Normal 10 4 2 10" xfId="1722" xr:uid="{EA27C02E-57B7-4C9D-B348-26329BB187A9}"/>
    <cellStyle name="Normal 10 4 2 11" xfId="1723" xr:uid="{173FA4FC-B6C4-41ED-9CAC-C7704CFA76B9}"/>
    <cellStyle name="Normal 10 4 2 12" xfId="1724" xr:uid="{02389468-A689-449B-8E5E-9216DAFE0CB2}"/>
    <cellStyle name="Normal 10 4 2 13" xfId="1725" xr:uid="{6165995F-C084-4AC8-B0A9-AAF7B98C9A95}"/>
    <cellStyle name="Normal 10 4 2 2" xfId="1726" xr:uid="{3AB4DC38-D690-4B7A-9997-031E47436727}"/>
    <cellStyle name="Normal 10 4 2 2 10" xfId="1727" xr:uid="{EE204EBE-CA4A-4871-8744-E14ED45C40A6}"/>
    <cellStyle name="Normal 10 4 2 2 11" xfId="1728" xr:uid="{F3BF92F9-4EBA-4F5A-B7EB-B470C34EA5FA}"/>
    <cellStyle name="Normal 10 4 2 2 2" xfId="1729" xr:uid="{89965E4E-2B8E-4421-AA05-CDBC852A9178}"/>
    <cellStyle name="Normal 10 4 2 2 2 2" xfId="1730" xr:uid="{B3DF603B-6FFD-42E2-82F1-F44E592702C9}"/>
    <cellStyle name="Normal 10 4 2 2 2 2 2" xfId="1731" xr:uid="{72FD4186-FE21-448D-BB18-5FD7D09B4BFB}"/>
    <cellStyle name="Normal 10 4 2 2 2 3" xfId="1732" xr:uid="{2A87BC1C-24EA-4049-A6EB-286B38B55E75}"/>
    <cellStyle name="Normal 10 4 2 2 2 4" xfId="1733" xr:uid="{D871EA58-81D4-4CB9-8BA0-D9D804F52514}"/>
    <cellStyle name="Normal 10 4 2 2 2 5" xfId="1734" xr:uid="{508C7B0F-D61D-4FBD-8B37-04D32F215DB3}"/>
    <cellStyle name="Normal 10 4 2 2 3" xfId="1735" xr:uid="{952829F2-F65A-4D14-A45A-1C40537C1F93}"/>
    <cellStyle name="Normal 10 4 2 2 3 2" xfId="1736" xr:uid="{39FD916A-8F23-4730-B929-813C40840C9B}"/>
    <cellStyle name="Normal 10 4 2 2 4" xfId="1737" xr:uid="{9015057B-2B70-4802-8770-08724627D8AA}"/>
    <cellStyle name="Normal 10 4 2 2 5" xfId="1738" xr:uid="{972D9C11-4C5B-4981-9A8C-42BFF0E51842}"/>
    <cellStyle name="Normal 10 4 2 2 6" xfId="1739" xr:uid="{D282B1F0-654C-4A03-91EE-304E416DBED1}"/>
    <cellStyle name="Normal 10 4 2 2 7" xfId="1740" xr:uid="{0E8DECF4-C37D-40DD-9048-FA2CFC507CB1}"/>
    <cellStyle name="Normal 10 4 2 2 8" xfId="1741" xr:uid="{B7E4A321-0A6D-4EC4-AAA1-43B923278B7B}"/>
    <cellStyle name="Normal 10 4 2 2 9" xfId="1742" xr:uid="{3C060484-8C9D-42C4-8AE8-678991541665}"/>
    <cellStyle name="Normal 10 4 2 3" xfId="1743" xr:uid="{060D7350-1319-4186-B763-86540A41E024}"/>
    <cellStyle name="Normal 10 4 2 3 2" xfId="1744" xr:uid="{80E10BA7-42FA-4355-AD9F-97B714BE48F2}"/>
    <cellStyle name="Normal 10 4 2 3 2 2" xfId="1745" xr:uid="{AFAD8B4A-0E80-4C72-A0EC-8D0DA6D0CDE1}"/>
    <cellStyle name="Normal 10 4 2 3 3" xfId="1746" xr:uid="{86B42B76-B82E-48B6-B3E0-BA9A3F0F071C}"/>
    <cellStyle name="Normal 10 4 2 3 4" xfId="1747" xr:uid="{D26D81E3-543F-4A17-80D7-8BC4C3AF9C84}"/>
    <cellStyle name="Normal 10 4 2 3 5" xfId="1748" xr:uid="{C1579708-1521-43EB-9691-A55D03821AA5}"/>
    <cellStyle name="Normal 10 4 2 4" xfId="1749" xr:uid="{B9362EDA-F3D7-4A2C-AE63-2A589BB7261D}"/>
    <cellStyle name="Normal 10 4 2 4 2" xfId="1750" xr:uid="{59C6A731-7167-4372-B1A1-3A88F46C502C}"/>
    <cellStyle name="Normal 10 4 2 5" xfId="1751" xr:uid="{25410977-94B0-4FC3-8246-614928EDD027}"/>
    <cellStyle name="Normal 10 4 2 6" xfId="1752" xr:uid="{2A942E88-9D07-4577-935E-2077E812368A}"/>
    <cellStyle name="Normal 10 4 2 7" xfId="1753" xr:uid="{B41D9E99-D7C3-4482-8C55-714E95097C0B}"/>
    <cellStyle name="Normal 10 4 2 8" xfId="1754" xr:uid="{30B99982-316F-4A3B-8C45-0A1DADD5999B}"/>
    <cellStyle name="Normal 10 4 2 9" xfId="1755" xr:uid="{ADFF4FD4-517F-4EDE-B87F-7E13713E5F58}"/>
    <cellStyle name="Normal 10 4 3" xfId="1756" xr:uid="{264A28C7-C4D8-4C5B-99CD-2CAD9EE82D78}"/>
    <cellStyle name="Normal 10 4 3 10" xfId="1757" xr:uid="{A501FF82-4008-4043-8B71-70A50E2D29DB}"/>
    <cellStyle name="Normal 10 4 3 11" xfId="1758" xr:uid="{B779F8CE-30F3-4DD2-B197-0E90F283BFC8}"/>
    <cellStyle name="Normal 10 4 3 2" xfId="1759" xr:uid="{B642B9A0-CE45-4C00-B171-A9D5601307D3}"/>
    <cellStyle name="Normal 10 4 3 2 2" xfId="1760" xr:uid="{7B39A4DE-3AB1-4167-8418-D59F0560FE69}"/>
    <cellStyle name="Normal 10 4 3 2 2 2" xfId="1761" xr:uid="{220044E6-5191-474C-9A7A-A9A4F52892E4}"/>
    <cellStyle name="Normal 10 4 3 2 3" xfId="1762" xr:uid="{6BA84118-0B77-4E27-B8BF-ED76E463BA0C}"/>
    <cellStyle name="Normal 10 4 3 2 4" xfId="1763" xr:uid="{9E3DAA6A-5B77-473E-90B8-452DD8BF914C}"/>
    <cellStyle name="Normal 10 4 3 2 5" xfId="1764" xr:uid="{D413F3D1-7A5A-4BBB-ABA0-74591420BAA0}"/>
    <cellStyle name="Normal 10 4 3 3" xfId="1765" xr:uid="{A3AB8361-C014-4708-9AAC-C1A4AF955626}"/>
    <cellStyle name="Normal 10 4 3 3 2" xfId="1766" xr:uid="{10C49931-1768-40D5-A081-342BC337F01A}"/>
    <cellStyle name="Normal 10 4 3 4" xfId="1767" xr:uid="{3D140271-2180-4E6A-A176-E5CF3E281BFE}"/>
    <cellStyle name="Normal 10 4 3 5" xfId="1768" xr:uid="{B5372AF8-7FDE-4BCD-97DB-9BB2930D1862}"/>
    <cellStyle name="Normal 10 4 3 6" xfId="1769" xr:uid="{28E92FC3-0A0B-42D0-B9DF-72514CDE30E9}"/>
    <cellStyle name="Normal 10 4 3 7" xfId="1770" xr:uid="{518B0EE2-AC4D-4878-B88E-5199C39C9EE2}"/>
    <cellStyle name="Normal 10 4 3 8" xfId="1771" xr:uid="{6C128D68-C9AF-426C-B142-40444C419989}"/>
    <cellStyle name="Normal 10 4 3 9" xfId="1772" xr:uid="{8D29EC89-4402-4D9D-942C-9E4CE04D515E}"/>
    <cellStyle name="Normal 10 4 4" xfId="1773" xr:uid="{6530D11D-7DB1-4435-8352-1921DF407376}"/>
    <cellStyle name="Normal 10 4 4 2" xfId="1774" xr:uid="{0B951262-A2B9-4702-AF7F-EFF9770739DB}"/>
    <cellStyle name="Normal 10 4 4 2 2" xfId="1775" xr:uid="{7A7235FD-DF19-43B3-9AF0-25808657B75B}"/>
    <cellStyle name="Normal 10 4 4 3" xfId="1776" xr:uid="{A1B76E1C-68F6-4BC9-AAD6-D2189A694C60}"/>
    <cellStyle name="Normal 10 4 4 4" xfId="1777" xr:uid="{8C358CAE-B8B5-4163-9513-630F908C1039}"/>
    <cellStyle name="Normal 10 4 4 5" xfId="1778" xr:uid="{478CDBB2-556B-4027-879D-76D604511658}"/>
    <cellStyle name="Normal 10 4 5" xfId="1779" xr:uid="{A0527B87-8F57-48FD-A142-977F3FDC8CCF}"/>
    <cellStyle name="Normal 10 4 5 2" xfId="1780" xr:uid="{B2ABA874-D6B5-4A89-A4B4-DF0D8F868378}"/>
    <cellStyle name="Normal 10 4 6" xfId="1781" xr:uid="{40F8B7F2-51CC-4B8F-88AD-EF89BA3EA8B1}"/>
    <cellStyle name="Normal 10 4 7" xfId="1782" xr:uid="{078322A7-CCDD-4602-9FB0-521FDA54647E}"/>
    <cellStyle name="Normal 10 4 8" xfId="1783" xr:uid="{DDA0E28F-A67B-4FCB-81A6-FB95E30B3E23}"/>
    <cellStyle name="Normal 10 4 9" xfId="1784" xr:uid="{E3967AE6-FD7F-45BD-9E39-74F573252447}"/>
    <cellStyle name="Normal 10 5" xfId="1785" xr:uid="{75008009-B869-4267-A236-62CE7E396EF9}"/>
    <cellStyle name="Normal 10 5 10" xfId="1786" xr:uid="{3F2FB992-7A68-49C6-9D66-658C59A095C7}"/>
    <cellStyle name="Normal 10 5 11" xfId="1787" xr:uid="{339AF859-C376-4EBC-9C8D-004BE4651EDC}"/>
    <cellStyle name="Normal 10 5 12" xfId="1788" xr:uid="{437455B7-AEC7-4738-909C-74F60EF3B6EE}"/>
    <cellStyle name="Normal 10 5 13" xfId="1789" xr:uid="{59D2AE2E-497C-4D5A-8E79-7C0E3BB772F4}"/>
    <cellStyle name="Normal 10 5 14" xfId="1790" xr:uid="{47A6AD36-D648-4AC0-9160-3DF8DC54B73D}"/>
    <cellStyle name="Normal 10 5 2" xfId="1791" xr:uid="{E8EB2603-200A-4145-9B78-35C06EFBEBD2}"/>
    <cellStyle name="Normal 10 5 2 10" xfId="1792" xr:uid="{5A2A6B14-9980-4180-9829-1EE3993D9159}"/>
    <cellStyle name="Normal 10 5 2 11" xfId="1793" xr:uid="{ED451EC3-EE49-4AE3-91A9-396AA95FA86D}"/>
    <cellStyle name="Normal 10 5 2 12" xfId="1794" xr:uid="{4F32547F-9AE5-4435-8123-5CF47B8AE760}"/>
    <cellStyle name="Normal 10 5 2 13" xfId="1795" xr:uid="{C159FE4E-77FC-4C44-9DC3-588CA7D9AB26}"/>
    <cellStyle name="Normal 10 5 2 2" xfId="1796" xr:uid="{C05F455F-D533-443C-A789-3731BC8CCD53}"/>
    <cellStyle name="Normal 10 5 2 2 10" xfId="1797" xr:uid="{14637E5C-9D73-448C-ADC7-44DF50781D28}"/>
    <cellStyle name="Normal 10 5 2 2 11" xfId="1798" xr:uid="{59646DA2-7804-471F-BFB3-9CA1CC26EB97}"/>
    <cellStyle name="Normal 10 5 2 2 2" xfId="1799" xr:uid="{35E11D6E-F7B2-4B06-9C48-896182CC9EBB}"/>
    <cellStyle name="Normal 10 5 2 2 2 2" xfId="1800" xr:uid="{933420B9-BD69-47B5-8356-10869C165E85}"/>
    <cellStyle name="Normal 10 5 2 2 2 2 2" xfId="1801" xr:uid="{63692624-944D-49B8-9E29-0E5EE4A840A0}"/>
    <cellStyle name="Normal 10 5 2 2 2 3" xfId="1802" xr:uid="{087EB49A-72A0-46C8-A716-8F34DB75A419}"/>
    <cellStyle name="Normal 10 5 2 2 2 4" xfId="1803" xr:uid="{E5E786FC-B017-468B-904C-0140D51D58DD}"/>
    <cellStyle name="Normal 10 5 2 2 2 5" xfId="1804" xr:uid="{4F29D1DF-F4E7-4E27-8435-295302B9F808}"/>
    <cellStyle name="Normal 10 5 2 2 3" xfId="1805" xr:uid="{C3703BF2-E521-4BF4-81C0-97A625BA72FB}"/>
    <cellStyle name="Normal 10 5 2 2 3 2" xfId="1806" xr:uid="{198B57F2-8E5D-4113-9EB7-1EC9990304D1}"/>
    <cellStyle name="Normal 10 5 2 2 4" xfId="1807" xr:uid="{90608FD7-5A25-4DD7-862B-D82177E81305}"/>
    <cellStyle name="Normal 10 5 2 2 5" xfId="1808" xr:uid="{02CEFE0F-ABBA-41BE-967F-08C14B5E64A1}"/>
    <cellStyle name="Normal 10 5 2 2 6" xfId="1809" xr:uid="{0C387865-F3E4-4A21-AFEF-6301A6D45120}"/>
    <cellStyle name="Normal 10 5 2 2 7" xfId="1810" xr:uid="{A04CE3E5-339A-47DC-9C3A-7B84B55A0AB1}"/>
    <cellStyle name="Normal 10 5 2 2 8" xfId="1811" xr:uid="{2152491B-186E-4D2F-9957-BB351E6D3AB0}"/>
    <cellStyle name="Normal 10 5 2 2 9" xfId="1812" xr:uid="{2DE3DD6E-F07B-41B8-9767-882EED70D97D}"/>
    <cellStyle name="Normal 10 5 2 3" xfId="1813" xr:uid="{17C39C5E-D534-4169-858E-815DDC43B94F}"/>
    <cellStyle name="Normal 10 5 2 3 2" xfId="1814" xr:uid="{DD9B4B1C-ED7F-4018-9543-D1909CB8B827}"/>
    <cellStyle name="Normal 10 5 2 3 2 2" xfId="1815" xr:uid="{C218AFAC-D4B1-4AB1-A78E-75F70F066110}"/>
    <cellStyle name="Normal 10 5 2 3 3" xfId="1816" xr:uid="{C61FA697-86B8-4E1D-95D1-BCEC3F6977DD}"/>
    <cellStyle name="Normal 10 5 2 3 4" xfId="1817" xr:uid="{8E68DF30-6BC5-4BDA-B5B0-57E4902686D7}"/>
    <cellStyle name="Normal 10 5 2 3 5" xfId="1818" xr:uid="{ACCAF9A5-E042-493A-A3DB-9B9CB8EF512D}"/>
    <cellStyle name="Normal 10 5 2 4" xfId="1819" xr:uid="{31132B20-64F9-4E39-BF30-57542962A5A8}"/>
    <cellStyle name="Normal 10 5 2 4 2" xfId="1820" xr:uid="{647B0B6F-5841-48F9-A929-20B2BCB36D1C}"/>
    <cellStyle name="Normal 10 5 2 5" xfId="1821" xr:uid="{4C9FD049-2A19-4E2F-8D15-84D3E29A643D}"/>
    <cellStyle name="Normal 10 5 2 6" xfId="1822" xr:uid="{667787E1-6D2A-411F-B8B3-0F925C4BF913}"/>
    <cellStyle name="Normal 10 5 2 7" xfId="1823" xr:uid="{B8CC16DC-BBF8-4BA6-985F-E0F91065B7B2}"/>
    <cellStyle name="Normal 10 5 2 8" xfId="1824" xr:uid="{DF0B46A9-25FD-4793-9C50-A53C2914755A}"/>
    <cellStyle name="Normal 10 5 2 9" xfId="1825" xr:uid="{DE5805CA-4619-48E5-B103-807C55433C56}"/>
    <cellStyle name="Normal 10 5 3" xfId="1826" xr:uid="{CC23175F-51C2-4141-956C-7B80E7F40314}"/>
    <cellStyle name="Normal 10 5 3 10" xfId="1827" xr:uid="{85BBA038-2A32-43CC-B7A8-D5D28E5C1F64}"/>
    <cellStyle name="Normal 10 5 3 11" xfId="1828" xr:uid="{043F5317-6E1D-456C-9A76-3ED9267EB969}"/>
    <cellStyle name="Normal 10 5 3 2" xfId="1829" xr:uid="{50DDC9E5-BAAD-4632-B5CA-2CF14E3B5F16}"/>
    <cellStyle name="Normal 10 5 3 2 2" xfId="1830" xr:uid="{94B831B9-EEDE-4FD8-9CE7-3B6401855C64}"/>
    <cellStyle name="Normal 10 5 3 2 2 2" xfId="1831" xr:uid="{04AB790E-861E-4025-BEBF-EC76E5C6E878}"/>
    <cellStyle name="Normal 10 5 3 2 3" xfId="1832" xr:uid="{05A1DCA1-D385-43C1-B0B9-EB4DB3F6E763}"/>
    <cellStyle name="Normal 10 5 3 2 4" xfId="1833" xr:uid="{C348B001-B122-4C2B-99A8-2BBC5946D5FD}"/>
    <cellStyle name="Normal 10 5 3 2 5" xfId="1834" xr:uid="{06560891-9F24-4B7D-B55C-9805355CC57B}"/>
    <cellStyle name="Normal 10 5 3 3" xfId="1835" xr:uid="{A78751BD-7412-4B52-A3FF-0D1E7B2B7409}"/>
    <cellStyle name="Normal 10 5 3 3 2" xfId="1836" xr:uid="{68952FAE-B160-4C14-880F-AF5F8AA5CE3D}"/>
    <cellStyle name="Normal 10 5 3 4" xfId="1837" xr:uid="{E4EBE472-FA92-4B40-8982-4C76099626C6}"/>
    <cellStyle name="Normal 10 5 3 5" xfId="1838" xr:uid="{3FF07434-D65A-459E-845D-E57E3D2C1613}"/>
    <cellStyle name="Normal 10 5 3 6" xfId="1839" xr:uid="{096B3341-E868-4F95-98D8-7CC5B72EE300}"/>
    <cellStyle name="Normal 10 5 3 7" xfId="1840" xr:uid="{9B622FB4-DB77-4002-9B07-AE266DB72DAF}"/>
    <cellStyle name="Normal 10 5 3 8" xfId="1841" xr:uid="{DF82BBE1-331E-4EDC-90CC-51E2297DDE05}"/>
    <cellStyle name="Normal 10 5 3 9" xfId="1842" xr:uid="{B2DA8CD8-E040-47D4-8835-990D9C721B4B}"/>
    <cellStyle name="Normal 10 5 4" xfId="1843" xr:uid="{832BB6FC-B49A-4D11-9833-CF024284E482}"/>
    <cellStyle name="Normal 10 5 4 2" xfId="1844" xr:uid="{C473E7AB-7D6E-44F7-8DF4-435EBDDD40C7}"/>
    <cellStyle name="Normal 10 5 4 2 2" xfId="1845" xr:uid="{0E17F6E7-ACA3-40DC-B349-9B39033D3D77}"/>
    <cellStyle name="Normal 10 5 4 3" xfId="1846" xr:uid="{A4FD65D9-9D33-4518-84C0-990204674948}"/>
    <cellStyle name="Normal 10 5 4 4" xfId="1847" xr:uid="{CF78087D-0F30-4809-9CDF-4CDA2C5FAA3A}"/>
    <cellStyle name="Normal 10 5 4 5" xfId="1848" xr:uid="{BEEBA2B0-9B85-4B7B-B846-317F88DA8500}"/>
    <cellStyle name="Normal 10 5 5" xfId="1849" xr:uid="{829839E3-35C9-4E73-82C1-B551B5F92163}"/>
    <cellStyle name="Normal 10 5 5 2" xfId="1850" xr:uid="{1F4B84EF-6785-4041-9105-55C72223E17A}"/>
    <cellStyle name="Normal 10 5 6" xfId="1851" xr:uid="{DAD595A7-8EF5-4ACE-960E-B76F38D62A12}"/>
    <cellStyle name="Normal 10 5 7" xfId="1852" xr:uid="{A18E6A34-A818-42A0-9AAF-FA0652E34729}"/>
    <cellStyle name="Normal 10 5 8" xfId="1853" xr:uid="{8C725670-252E-44F3-84A9-B7EB5FE4F273}"/>
    <cellStyle name="Normal 10 5 9" xfId="1854" xr:uid="{F680EDB8-D156-4143-8F06-4F06643901A8}"/>
    <cellStyle name="Normal 10 6" xfId="1855" xr:uid="{C114E3BF-80FD-40E9-A926-16BB868EB5E6}"/>
    <cellStyle name="Normal 10 6 10" xfId="1856" xr:uid="{CFE69A35-0D89-4E96-9617-CAFC7E86B9B9}"/>
    <cellStyle name="Normal 10 6 11" xfId="1857" xr:uid="{817F3BB7-460F-4982-99CC-6F983715AFF3}"/>
    <cellStyle name="Normal 10 6 12" xfId="1858" xr:uid="{ABF84912-EBD1-4465-AEAF-7C8597C1C084}"/>
    <cellStyle name="Normal 10 6 13" xfId="1859" xr:uid="{1DB45093-7F59-489D-ABE0-1BD1EC5721B4}"/>
    <cellStyle name="Normal 10 6 14" xfId="1860" xr:uid="{929A157B-7F0B-44D0-9CB9-827C017D0560}"/>
    <cellStyle name="Normal 10 6 2" xfId="1861" xr:uid="{14ACF0D2-D3B2-468C-BEB6-7E211B3C24B4}"/>
    <cellStyle name="Normal 10 6 2 10" xfId="1862" xr:uid="{4FC3BFB7-B1E6-4A60-B668-3362C160910D}"/>
    <cellStyle name="Normal 10 6 2 11" xfId="1863" xr:uid="{E929A575-37CB-4B2B-8F15-C67099BA83B6}"/>
    <cellStyle name="Normal 10 6 2 12" xfId="1864" xr:uid="{18E5435E-C75F-46D5-82CC-F7E6EA600227}"/>
    <cellStyle name="Normal 10 6 2 13" xfId="1865" xr:uid="{3B730AFD-B8E4-4362-A368-A3CF79BCB6AC}"/>
    <cellStyle name="Normal 10 6 2 2" xfId="1866" xr:uid="{F7B913F9-07B7-46BA-A6AD-59CBFC7E2FC1}"/>
    <cellStyle name="Normal 10 6 2 2 10" xfId="1867" xr:uid="{ED2A4129-9D65-4DCF-BA5D-F9EB98F99E2A}"/>
    <cellStyle name="Normal 10 6 2 2 11" xfId="1868" xr:uid="{AB0B3138-4ED3-4025-8903-D49BBEFE76CC}"/>
    <cellStyle name="Normal 10 6 2 2 2" xfId="1869" xr:uid="{B6056327-0DEF-4819-8B99-F84ABEC1C292}"/>
    <cellStyle name="Normal 10 6 2 2 2 2" xfId="1870" xr:uid="{92A73231-A732-4C47-8DDC-5CC10AFEC3D5}"/>
    <cellStyle name="Normal 10 6 2 2 2 2 2" xfId="1871" xr:uid="{A45ECD80-80CA-4D82-AD1D-107589266332}"/>
    <cellStyle name="Normal 10 6 2 2 2 3" xfId="1872" xr:uid="{049CA0A0-EE57-4882-AA18-7D6C16E60B49}"/>
    <cellStyle name="Normal 10 6 2 2 2 4" xfId="1873" xr:uid="{140FEE9F-B0F7-4E03-B5FE-C52535578684}"/>
    <cellStyle name="Normal 10 6 2 2 2 5" xfId="1874" xr:uid="{AAAA1701-3359-4EAC-9620-E353241C1D6F}"/>
    <cellStyle name="Normal 10 6 2 2 3" xfId="1875" xr:uid="{1425E665-E443-4944-8533-F6E1BBC68350}"/>
    <cellStyle name="Normal 10 6 2 2 3 2" xfId="1876" xr:uid="{27647BFF-F613-405A-8A3E-CA3013B9FB4C}"/>
    <cellStyle name="Normal 10 6 2 2 4" xfId="1877" xr:uid="{68528025-4A4D-42CA-A821-216E62354A56}"/>
    <cellStyle name="Normal 10 6 2 2 5" xfId="1878" xr:uid="{1A91A286-2B3C-4930-8EA3-02535711AF01}"/>
    <cellStyle name="Normal 10 6 2 2 6" xfId="1879" xr:uid="{E03AEECE-47A1-4BF2-8448-26A4CAC4201E}"/>
    <cellStyle name="Normal 10 6 2 2 7" xfId="1880" xr:uid="{2878AB3B-ADFA-4F83-AE17-6F623B0E0C79}"/>
    <cellStyle name="Normal 10 6 2 2 8" xfId="1881" xr:uid="{B045BFA1-9F77-4028-B8BF-7D713EA8751A}"/>
    <cellStyle name="Normal 10 6 2 2 9" xfId="1882" xr:uid="{78BEC87F-FB57-4366-AEB7-E905D90FF0C4}"/>
    <cellStyle name="Normal 10 6 2 3" xfId="1883" xr:uid="{325E500B-7D82-4B32-B730-DDE539F45016}"/>
    <cellStyle name="Normal 10 6 2 3 2" xfId="1884" xr:uid="{DEAD559E-348E-448B-ABE3-0877D796D6AD}"/>
    <cellStyle name="Normal 10 6 2 3 2 2" xfId="1885" xr:uid="{36BB393D-5653-4F1D-8DEE-E60CEB0A19B0}"/>
    <cellStyle name="Normal 10 6 2 3 3" xfId="1886" xr:uid="{7E17D0FD-B1C9-4635-BAFC-C5D6C013EA76}"/>
    <cellStyle name="Normal 10 6 2 3 4" xfId="1887" xr:uid="{6A19546F-692B-4B22-ACBF-592F0A1742C2}"/>
    <cellStyle name="Normal 10 6 2 3 5" xfId="1888" xr:uid="{E4D3F82B-739D-445E-93D9-5B2A82464349}"/>
    <cellStyle name="Normal 10 6 2 4" xfId="1889" xr:uid="{3BCDEED9-5BC5-48B2-BB85-CB0985BBEC7B}"/>
    <cellStyle name="Normal 10 6 2 4 2" xfId="1890" xr:uid="{CAA19B16-C378-4D0D-8CE3-BEB65A948591}"/>
    <cellStyle name="Normal 10 6 2 5" xfId="1891" xr:uid="{399B63C1-5F6C-42FC-9EE3-4A1B154E1C58}"/>
    <cellStyle name="Normal 10 6 2 6" xfId="1892" xr:uid="{A31F5D0A-8C9E-4B70-9C87-FC4E59C67C7A}"/>
    <cellStyle name="Normal 10 6 2 7" xfId="1893" xr:uid="{746C7DEE-86A5-4867-B220-76D61F328599}"/>
    <cellStyle name="Normal 10 6 2 8" xfId="1894" xr:uid="{097D76DF-AFE2-40E0-A464-634D6562038F}"/>
    <cellStyle name="Normal 10 6 2 9" xfId="1895" xr:uid="{E711B78B-B43D-4979-821D-CD62AD878C2A}"/>
    <cellStyle name="Normal 10 6 3" xfId="1896" xr:uid="{FCA89DA9-BB9A-49E7-BD40-AEC8409CC2C9}"/>
    <cellStyle name="Normal 10 6 3 10" xfId="1897" xr:uid="{4D8EBAD7-6F79-4B44-8D50-D5D83BBE082C}"/>
    <cellStyle name="Normal 10 6 3 11" xfId="1898" xr:uid="{C8AF6557-76BD-4B6B-884D-CEC43C025D6D}"/>
    <cellStyle name="Normal 10 6 3 2" xfId="1899" xr:uid="{1CF010E8-858B-4998-9401-BE196E1F8721}"/>
    <cellStyle name="Normal 10 6 3 2 2" xfId="1900" xr:uid="{B18DA1E4-F89E-4AF7-9F04-E8D43B5FBC5C}"/>
    <cellStyle name="Normal 10 6 3 2 2 2" xfId="1901" xr:uid="{F78A7511-4B3A-4DB3-ABC8-C2C7BD5BFE78}"/>
    <cellStyle name="Normal 10 6 3 2 3" xfId="1902" xr:uid="{487B67F6-A3FD-4652-8492-DF555C62EBC3}"/>
    <cellStyle name="Normal 10 6 3 2 4" xfId="1903" xr:uid="{D173F23A-F0A9-4D5B-92D9-F9B3F43D3A8E}"/>
    <cellStyle name="Normal 10 6 3 2 5" xfId="1904" xr:uid="{B067D24F-0C3F-4036-BA8E-E8B8DF3ED967}"/>
    <cellStyle name="Normal 10 6 3 3" xfId="1905" xr:uid="{0FB1E428-41C4-4571-92E6-A6321168C3E2}"/>
    <cellStyle name="Normal 10 6 3 3 2" xfId="1906" xr:uid="{63676711-1E5B-45B7-9C5F-BCDC27700F76}"/>
    <cellStyle name="Normal 10 6 3 4" xfId="1907" xr:uid="{8E773782-475F-4E6C-9B99-C2873E11A304}"/>
    <cellStyle name="Normal 10 6 3 5" xfId="1908" xr:uid="{0108617A-CBFA-47D6-ABDA-2108E1959F19}"/>
    <cellStyle name="Normal 10 6 3 6" xfId="1909" xr:uid="{BD49F0E4-A44F-4A84-BB1F-69A593052059}"/>
    <cellStyle name="Normal 10 6 3 7" xfId="1910" xr:uid="{95D6DB19-6695-428F-867E-8A44B9235CBA}"/>
    <cellStyle name="Normal 10 6 3 8" xfId="1911" xr:uid="{F6EEBFA9-D7F1-4143-98F9-10DC513BE53D}"/>
    <cellStyle name="Normal 10 6 3 9" xfId="1912" xr:uid="{4F1C5C69-8413-4A80-8FE2-9FF2B1454928}"/>
    <cellStyle name="Normal 10 6 4" xfId="1913" xr:uid="{06D43619-47B9-4086-8F8A-0E754BCA1165}"/>
    <cellStyle name="Normal 10 6 4 2" xfId="1914" xr:uid="{3AC3119F-0E0D-478E-900B-3DC472A0604E}"/>
    <cellStyle name="Normal 10 6 4 2 2" xfId="1915" xr:uid="{01A62DE5-31DC-4DF1-A6F7-DFF38548C5A0}"/>
    <cellStyle name="Normal 10 6 4 3" xfId="1916" xr:uid="{B697ADF1-61BA-4537-AA6E-7A2AF34E572E}"/>
    <cellStyle name="Normal 10 6 4 4" xfId="1917" xr:uid="{2C7382E0-765E-438E-97E3-64ECC9DBA290}"/>
    <cellStyle name="Normal 10 6 4 5" xfId="1918" xr:uid="{C85A7663-53D4-49D2-952A-D5EAC1000ABA}"/>
    <cellStyle name="Normal 10 6 5" xfId="1919" xr:uid="{3C195350-3DB0-4D4C-AEE4-3A0D30B2481A}"/>
    <cellStyle name="Normal 10 6 5 2" xfId="1920" xr:uid="{7E930745-6352-42DD-9B8F-9DBEADD39AB2}"/>
    <cellStyle name="Normal 10 6 6" xfId="1921" xr:uid="{6B7CC4CE-1964-4F91-8F47-63CB55B03138}"/>
    <cellStyle name="Normal 10 6 7" xfId="1922" xr:uid="{4309BB20-B7AD-4B93-BAB5-17EFDC9595E5}"/>
    <cellStyle name="Normal 10 6 8" xfId="1923" xr:uid="{D2D7B0E4-6956-4566-B940-35B82F104B3B}"/>
    <cellStyle name="Normal 10 6 9" xfId="1924" xr:uid="{86740091-2A10-4CB9-9430-CDA976DDE760}"/>
    <cellStyle name="Normal 10 7" xfId="1925" xr:uid="{40E424F9-4641-42F4-BB79-855D04FF3E0B}"/>
    <cellStyle name="Normal 10 7 10" xfId="1926" xr:uid="{7097490A-34E7-4ECE-8AEC-C6D9277FF153}"/>
    <cellStyle name="Normal 10 7 11" xfId="1927" xr:uid="{4D6F4DE2-E8C4-4DDE-854E-12B43E6ECFF2}"/>
    <cellStyle name="Normal 10 7 12" xfId="1928" xr:uid="{5D959CE8-E17B-41C9-B3BB-D071E893D3A0}"/>
    <cellStyle name="Normal 10 7 13" xfId="1929" xr:uid="{EDB07963-A1AB-4877-8E64-120914BE1BBD}"/>
    <cellStyle name="Normal 10 7 14" xfId="1930" xr:uid="{311B54E6-77D2-49D2-A0CC-74442477A546}"/>
    <cellStyle name="Normal 10 7 2" xfId="1931" xr:uid="{EE387162-6651-415D-B79B-82E5FEA68799}"/>
    <cellStyle name="Normal 10 7 2 10" xfId="1932" xr:uid="{A5F9E130-D420-4F02-BE3D-311FED74674F}"/>
    <cellStyle name="Normal 10 7 2 11" xfId="1933" xr:uid="{BD72B590-877F-4CBD-AECA-D44475105FF7}"/>
    <cellStyle name="Normal 10 7 2 12" xfId="1934" xr:uid="{0B96BBE3-F219-4AAF-8827-1E031F825475}"/>
    <cellStyle name="Normal 10 7 2 13" xfId="1935" xr:uid="{4F2ACE07-8CDA-4FE4-A303-2C33523DA3F7}"/>
    <cellStyle name="Normal 10 7 2 2" xfId="1936" xr:uid="{0291A4E3-BC52-4024-B4C5-D97A8E3193E5}"/>
    <cellStyle name="Normal 10 7 2 2 10" xfId="1937" xr:uid="{C20CD9F5-DA5F-4D9B-8DB7-955A21A9E25B}"/>
    <cellStyle name="Normal 10 7 2 2 11" xfId="1938" xr:uid="{1FE8B335-6F63-4A77-AC1D-8933FBD51143}"/>
    <cellStyle name="Normal 10 7 2 2 2" xfId="1939" xr:uid="{D7DB041F-FA50-4B48-AD8D-943B8A8A9FFA}"/>
    <cellStyle name="Normal 10 7 2 2 2 2" xfId="1940" xr:uid="{269FDCDF-2D43-4CFB-9AB3-1C107CCB9607}"/>
    <cellStyle name="Normal 10 7 2 2 2 2 2" xfId="1941" xr:uid="{84B23021-4544-4477-9194-BB12EC905D5C}"/>
    <cellStyle name="Normal 10 7 2 2 2 3" xfId="1942" xr:uid="{71E4CE9C-B905-4FB8-8A97-BD6FF8E7117C}"/>
    <cellStyle name="Normal 10 7 2 2 2 4" xfId="1943" xr:uid="{A9374CA1-0ACA-4818-8EB2-A39E8DED2755}"/>
    <cellStyle name="Normal 10 7 2 2 2 5" xfId="1944" xr:uid="{E5AD9863-B449-4BEE-A30A-D7ADA80C0539}"/>
    <cellStyle name="Normal 10 7 2 2 3" xfId="1945" xr:uid="{D753B6C9-74B9-464A-9326-68732F6303AB}"/>
    <cellStyle name="Normal 10 7 2 2 3 2" xfId="1946" xr:uid="{FDE2E17E-CFCD-4289-9F5F-ABDCCFDEBF6F}"/>
    <cellStyle name="Normal 10 7 2 2 4" xfId="1947" xr:uid="{8AA18AB2-F234-4F02-A428-06E6A7BB23B1}"/>
    <cellStyle name="Normal 10 7 2 2 5" xfId="1948" xr:uid="{B8C388B1-D182-4A20-A867-BD3E9BBE810A}"/>
    <cellStyle name="Normal 10 7 2 2 6" xfId="1949" xr:uid="{5CD3EF84-68E2-433C-8AFF-2CBC05EC72BE}"/>
    <cellStyle name="Normal 10 7 2 2 7" xfId="1950" xr:uid="{62B050BB-502C-4234-A59D-FDB4218A3194}"/>
    <cellStyle name="Normal 10 7 2 2 8" xfId="1951" xr:uid="{8E6981CE-CB39-4028-8497-5FCDA9454C37}"/>
    <cellStyle name="Normal 10 7 2 2 9" xfId="1952" xr:uid="{DCFC8587-B2CE-4AAF-A383-1FCD804D5E1A}"/>
    <cellStyle name="Normal 10 7 2 3" xfId="1953" xr:uid="{07DD83AD-B0CE-49A7-99F3-245229600C4F}"/>
    <cellStyle name="Normal 10 7 2 3 2" xfId="1954" xr:uid="{FF0E150B-B354-4156-9B4B-9BB746C2D9FE}"/>
    <cellStyle name="Normal 10 7 2 3 2 2" xfId="1955" xr:uid="{31A51238-9F90-4124-8E04-B679D5A45D3C}"/>
    <cellStyle name="Normal 10 7 2 3 3" xfId="1956" xr:uid="{B9A8CD8C-14ED-48EF-B67F-3008D2E82E24}"/>
    <cellStyle name="Normal 10 7 2 3 4" xfId="1957" xr:uid="{6C2AD575-BF19-48BC-8656-5684F3E4E38D}"/>
    <cellStyle name="Normal 10 7 2 3 5" xfId="1958" xr:uid="{1C211886-A1A6-4B7B-8913-2A6DCEA0928F}"/>
    <cellStyle name="Normal 10 7 2 4" xfId="1959" xr:uid="{6F923DBC-0C81-431F-8074-C7F03FDAF1CD}"/>
    <cellStyle name="Normal 10 7 2 4 2" xfId="1960" xr:uid="{96201E4C-B060-43C9-9AE4-3A25327D0A59}"/>
    <cellStyle name="Normal 10 7 2 5" xfId="1961" xr:uid="{EC1C847E-6374-4A8C-AB91-82A8EF1B175D}"/>
    <cellStyle name="Normal 10 7 2 6" xfId="1962" xr:uid="{2800245D-C481-44AA-8B7E-5EB071A917DE}"/>
    <cellStyle name="Normal 10 7 2 7" xfId="1963" xr:uid="{7F329C0A-ADAC-435A-9BAF-BF3DED1EDF56}"/>
    <cellStyle name="Normal 10 7 2 8" xfId="1964" xr:uid="{ADEFFB9D-26DE-441C-9510-AB119D115376}"/>
    <cellStyle name="Normal 10 7 2 9" xfId="1965" xr:uid="{C01988EC-B449-41D6-8B62-BBFD403FA533}"/>
    <cellStyle name="Normal 10 7 3" xfId="1966" xr:uid="{DA959C55-1651-45E7-8AA4-AC1F50B6F7F9}"/>
    <cellStyle name="Normal 10 7 3 10" xfId="1967" xr:uid="{F612ABBC-9532-4913-A33D-BCE05FF1F000}"/>
    <cellStyle name="Normal 10 7 3 11" xfId="1968" xr:uid="{C1842744-2228-4858-B7B1-E7687080DF58}"/>
    <cellStyle name="Normal 10 7 3 2" xfId="1969" xr:uid="{C8931FB4-FBA2-45F3-BC54-4EEB4F03282B}"/>
    <cellStyle name="Normal 10 7 3 2 2" xfId="1970" xr:uid="{7B6F5720-05D4-4789-857E-5D6E08135645}"/>
    <cellStyle name="Normal 10 7 3 2 2 2" xfId="1971" xr:uid="{7126EC35-13C2-4034-8931-0DE762336A19}"/>
    <cellStyle name="Normal 10 7 3 2 3" xfId="1972" xr:uid="{930B8E8F-0546-4A0A-9454-304E16FE94E2}"/>
    <cellStyle name="Normal 10 7 3 2 4" xfId="1973" xr:uid="{94D084E3-DCCE-45D1-B25C-B40C356AF8D3}"/>
    <cellStyle name="Normal 10 7 3 2 5" xfId="1974" xr:uid="{2C4E1C26-33A6-4B2B-B453-D5CDC54DBA50}"/>
    <cellStyle name="Normal 10 7 3 3" xfId="1975" xr:uid="{3B28CDCF-3290-4DCB-BBC4-A6B2B756646A}"/>
    <cellStyle name="Normal 10 7 3 3 2" xfId="1976" xr:uid="{1E4D5E83-B586-402B-9E54-D76F753438F8}"/>
    <cellStyle name="Normal 10 7 3 4" xfId="1977" xr:uid="{7701ABA2-9E22-4363-B265-509B3A28C29E}"/>
    <cellStyle name="Normal 10 7 3 5" xfId="1978" xr:uid="{17DB3276-416D-4636-9BBC-9CE835DACE5F}"/>
    <cellStyle name="Normal 10 7 3 6" xfId="1979" xr:uid="{337397BB-D414-4FCA-BB25-249F6F11983E}"/>
    <cellStyle name="Normal 10 7 3 7" xfId="1980" xr:uid="{1EE3F683-2957-4EAF-8D69-29893A411A11}"/>
    <cellStyle name="Normal 10 7 3 8" xfId="1981" xr:uid="{4AF1FDEC-5078-49FC-9659-AF2362F8B7F4}"/>
    <cellStyle name="Normal 10 7 3 9" xfId="1982" xr:uid="{45A6BE29-4B77-434E-A057-498F65E3EF3E}"/>
    <cellStyle name="Normal 10 7 4" xfId="1983" xr:uid="{A8061CBA-0159-4903-A72B-1B050D501D66}"/>
    <cellStyle name="Normal 10 7 4 2" xfId="1984" xr:uid="{DC22E622-F1E4-48E5-97D3-F47E751E0A35}"/>
    <cellStyle name="Normal 10 7 4 2 2" xfId="1985" xr:uid="{7F099271-102F-4AD8-AE86-EB0BEFC1CCA7}"/>
    <cellStyle name="Normal 10 7 4 3" xfId="1986" xr:uid="{36C034B7-00AC-440C-B745-947098B27EEE}"/>
    <cellStyle name="Normal 10 7 4 4" xfId="1987" xr:uid="{C09DD852-318B-4944-9FDF-895596525B40}"/>
    <cellStyle name="Normal 10 7 4 5" xfId="1988" xr:uid="{48FA4FF4-31D1-445B-8528-389575722D49}"/>
    <cellStyle name="Normal 10 7 5" xfId="1989" xr:uid="{6E2BE9C1-50BE-462D-861B-506AFA4D6669}"/>
    <cellStyle name="Normal 10 7 5 2" xfId="1990" xr:uid="{0FA4C445-D9E1-40AE-BC1C-EA56873F1B7D}"/>
    <cellStyle name="Normal 10 7 6" xfId="1991" xr:uid="{B2E028F3-253A-4C95-B497-B20B023A9167}"/>
    <cellStyle name="Normal 10 7 7" xfId="1992" xr:uid="{945DA356-1746-4870-8AF8-FA38221A67A4}"/>
    <cellStyle name="Normal 10 7 8" xfId="1993" xr:uid="{EC47A9C7-36F6-48BF-8439-4482CE62BD8F}"/>
    <cellStyle name="Normal 10 7 9" xfId="1994" xr:uid="{A2D56402-7AFB-4A3C-95D7-13F3357CF657}"/>
    <cellStyle name="Normal 10 8" xfId="1995" xr:uid="{2A1A3D71-68D9-43FC-825C-DF933AF571C1}"/>
    <cellStyle name="Normal 10 8 10" xfId="1996" xr:uid="{36261214-818B-4F6F-B520-47E966CCC4F1}"/>
    <cellStyle name="Normal 10 8 11" xfId="1997" xr:uid="{E70217A6-C119-4CAE-B2A9-91F0F4A5B8BD}"/>
    <cellStyle name="Normal 10 8 12" xfId="1998" xr:uid="{76B91553-F0C2-4845-A99F-14B89FB29FCA}"/>
    <cellStyle name="Normal 10 8 13" xfId="1999" xr:uid="{892E01A8-BB3B-4888-9AAB-1D1105BA8CB9}"/>
    <cellStyle name="Normal 10 8 14" xfId="2000" xr:uid="{68DF3735-4EEA-4B39-8CDE-68FFD1C33E12}"/>
    <cellStyle name="Normal 10 8 2" xfId="2001" xr:uid="{9F656164-85F8-419F-89FB-DEECF775C083}"/>
    <cellStyle name="Normal 10 8 2 10" xfId="2002" xr:uid="{1AB0B447-69A1-4705-95D4-267F729CA4E1}"/>
    <cellStyle name="Normal 10 8 2 11" xfId="2003" xr:uid="{B98186D3-153E-40F2-A61A-70CC73DC8B36}"/>
    <cellStyle name="Normal 10 8 2 12" xfId="2004" xr:uid="{051A873A-E1D3-4BE0-BECD-B4663776B66A}"/>
    <cellStyle name="Normal 10 8 2 13" xfId="2005" xr:uid="{6CA3C71A-37CA-4780-8AAE-DF90F82B050E}"/>
    <cellStyle name="Normal 10 8 2 2" xfId="2006" xr:uid="{4DF7D116-FCD7-48C1-98D0-E8CAA7AFDAE1}"/>
    <cellStyle name="Normal 10 8 2 2 10" xfId="2007" xr:uid="{2405EE7A-38B4-4AE4-9EFC-1652F8158E9C}"/>
    <cellStyle name="Normal 10 8 2 2 11" xfId="2008" xr:uid="{59207771-7680-4D4F-BBCF-525783E33984}"/>
    <cellStyle name="Normal 10 8 2 2 2" xfId="2009" xr:uid="{24EC823D-C92E-4C4E-8F88-78AA0383AE7F}"/>
    <cellStyle name="Normal 10 8 2 2 2 2" xfId="2010" xr:uid="{182F326C-AF75-49F2-9BEB-B3A702EED87D}"/>
    <cellStyle name="Normal 10 8 2 2 2 2 2" xfId="2011" xr:uid="{38E7091F-03F5-4AC1-95AB-634E45816B27}"/>
    <cellStyle name="Normal 10 8 2 2 2 3" xfId="2012" xr:uid="{0B236694-526B-4F23-9557-7D41DD145722}"/>
    <cellStyle name="Normal 10 8 2 2 2 4" xfId="2013" xr:uid="{330407AF-F873-42DF-9E27-FF82CB4E643F}"/>
    <cellStyle name="Normal 10 8 2 2 2 5" xfId="2014" xr:uid="{3532E096-7F74-4E7C-A0AE-18196E0FB763}"/>
    <cellStyle name="Normal 10 8 2 2 3" xfId="2015" xr:uid="{A85394E9-D70C-4FCF-B04F-A876AA6E5B10}"/>
    <cellStyle name="Normal 10 8 2 2 3 2" xfId="2016" xr:uid="{E2781B0E-0B61-4318-9116-837F1DB0B366}"/>
    <cellStyle name="Normal 10 8 2 2 4" xfId="2017" xr:uid="{6725842A-409C-4C54-B993-C0FD39EDB0F8}"/>
    <cellStyle name="Normal 10 8 2 2 5" xfId="2018" xr:uid="{0E385913-44BF-47B9-A1E0-FC6B22C0F77F}"/>
    <cellStyle name="Normal 10 8 2 2 6" xfId="2019" xr:uid="{6EE985EC-D0FF-4616-8F1C-E3A64B481B5C}"/>
    <cellStyle name="Normal 10 8 2 2 7" xfId="2020" xr:uid="{08DC5C99-EC90-44B8-B061-2C9866C7C509}"/>
    <cellStyle name="Normal 10 8 2 2 8" xfId="2021" xr:uid="{DE30D6FA-CFFF-4428-96BD-DEFFB3A19F99}"/>
    <cellStyle name="Normal 10 8 2 2 9" xfId="2022" xr:uid="{01FF3C59-6EAB-46C8-948F-6EC35CB9A54D}"/>
    <cellStyle name="Normal 10 8 2 3" xfId="2023" xr:uid="{E37FDD06-91D0-47D0-9B7A-5FEB7D1A53E5}"/>
    <cellStyle name="Normal 10 8 2 3 2" xfId="2024" xr:uid="{CA529835-6502-4EB5-936A-FF5049039C93}"/>
    <cellStyle name="Normal 10 8 2 3 2 2" xfId="2025" xr:uid="{8BC0D955-77F0-4B6D-AAAB-ADC44EDC9160}"/>
    <cellStyle name="Normal 10 8 2 3 3" xfId="2026" xr:uid="{C9032522-54FE-45EA-94DF-D79A3262719E}"/>
    <cellStyle name="Normal 10 8 2 3 4" xfId="2027" xr:uid="{DA99F2DC-633F-4D07-B25E-72F0A38E75A7}"/>
    <cellStyle name="Normal 10 8 2 3 5" xfId="2028" xr:uid="{E021AEC7-08D5-4743-BCBC-AF1445CBA526}"/>
    <cellStyle name="Normal 10 8 2 4" xfId="2029" xr:uid="{BC40AD8B-FE17-4EC5-9AB9-0562F9F96E93}"/>
    <cellStyle name="Normal 10 8 2 4 2" xfId="2030" xr:uid="{133689E7-3A23-4E60-A413-02479084A56C}"/>
    <cellStyle name="Normal 10 8 2 5" xfId="2031" xr:uid="{0943F9DD-DF82-460D-9723-A8925BB10D91}"/>
    <cellStyle name="Normal 10 8 2 6" xfId="2032" xr:uid="{70DB1EEF-BB08-42AC-98B5-397D66B0D88F}"/>
    <cellStyle name="Normal 10 8 2 7" xfId="2033" xr:uid="{B185B7F3-9B24-4BFA-8E15-EE2507C972A6}"/>
    <cellStyle name="Normal 10 8 2 8" xfId="2034" xr:uid="{7F852B02-B4DE-4C3D-8762-B9DC568BF4CE}"/>
    <cellStyle name="Normal 10 8 2 9" xfId="2035" xr:uid="{2C3AF513-F351-4B8A-B508-A5A6F9C1521A}"/>
    <cellStyle name="Normal 10 8 3" xfId="2036" xr:uid="{A3355FB9-8028-43C6-946E-A907BC7F1D27}"/>
    <cellStyle name="Normal 10 8 3 10" xfId="2037" xr:uid="{BCE921F9-5507-41A9-8081-61417D8DD1A0}"/>
    <cellStyle name="Normal 10 8 3 11" xfId="2038" xr:uid="{7002BC7A-61E0-41CE-AF4E-2B62FD1B6336}"/>
    <cellStyle name="Normal 10 8 3 2" xfId="2039" xr:uid="{29DC9845-4B09-4C43-850F-BEC44C0F5F0D}"/>
    <cellStyle name="Normal 10 8 3 2 2" xfId="2040" xr:uid="{3DE3FBE6-9C91-4A22-9BA1-086FEAA51DDB}"/>
    <cellStyle name="Normal 10 8 3 2 2 2" xfId="2041" xr:uid="{5B0E9D40-7E22-4FAC-ABDE-E2A6FFE60BF4}"/>
    <cellStyle name="Normal 10 8 3 2 3" xfId="2042" xr:uid="{E290F799-0C3A-4ECC-AC7E-D2FFE1295304}"/>
    <cellStyle name="Normal 10 8 3 2 4" xfId="2043" xr:uid="{7C348AFF-EA6D-40A3-9B03-DCB7BBDE1660}"/>
    <cellStyle name="Normal 10 8 3 2 5" xfId="2044" xr:uid="{D1CA0FAA-F688-4E3F-BD09-2183CCE7031B}"/>
    <cellStyle name="Normal 10 8 3 3" xfId="2045" xr:uid="{3EE89260-F5B1-4703-9195-BEC9773BE8CD}"/>
    <cellStyle name="Normal 10 8 3 3 2" xfId="2046" xr:uid="{B7AC56FE-66DA-43F3-8E6F-49E2EF84EF7C}"/>
    <cellStyle name="Normal 10 8 3 4" xfId="2047" xr:uid="{C665C13B-38BA-47FF-B376-6CE8402EDC7B}"/>
    <cellStyle name="Normal 10 8 3 5" xfId="2048" xr:uid="{88EABBF6-18D0-4643-87B6-01430FFB21E5}"/>
    <cellStyle name="Normal 10 8 3 6" xfId="2049" xr:uid="{36B0E40A-4C4E-467E-9708-8641A73EF38B}"/>
    <cellStyle name="Normal 10 8 3 7" xfId="2050" xr:uid="{2903502F-0C64-4EF8-8C84-224D7654FBB9}"/>
    <cellStyle name="Normal 10 8 3 8" xfId="2051" xr:uid="{B6BC920D-74D7-444E-BB1A-CF60D328A1F0}"/>
    <cellStyle name="Normal 10 8 3 9" xfId="2052" xr:uid="{5DD70C0C-1D75-4777-87E8-1DDA93D712A8}"/>
    <cellStyle name="Normal 10 8 4" xfId="2053" xr:uid="{A82076AC-5401-4085-A5E1-4FCD49A1F93B}"/>
    <cellStyle name="Normal 10 8 4 2" xfId="2054" xr:uid="{A8C5B5DF-0C6C-43AE-B9DB-D4DED0C9BE76}"/>
    <cellStyle name="Normal 10 8 4 2 2" xfId="2055" xr:uid="{FF88CDE4-DD9B-4F9F-8BFD-3B08A1459AD2}"/>
    <cellStyle name="Normal 10 8 4 3" xfId="2056" xr:uid="{71D13361-A9AF-467D-BB9E-3D58432BB1BA}"/>
    <cellStyle name="Normal 10 8 4 4" xfId="2057" xr:uid="{45B8B18D-AD7C-4CE9-9EE3-D5682DAE36EC}"/>
    <cellStyle name="Normal 10 8 4 5" xfId="2058" xr:uid="{C3BE8FA1-9F5A-4596-9382-239AB54DFA27}"/>
    <cellStyle name="Normal 10 8 5" xfId="2059" xr:uid="{42C500F4-2CB7-4B4D-BC47-1CF193CDC6A3}"/>
    <cellStyle name="Normal 10 8 5 2" xfId="2060" xr:uid="{2640647F-E7FC-4B75-9E0D-B6736BFF41D5}"/>
    <cellStyle name="Normal 10 8 6" xfId="2061" xr:uid="{96056945-B942-4D7E-8910-6FDC750A2DE4}"/>
    <cellStyle name="Normal 10 8 7" xfId="2062" xr:uid="{846CEEEB-3788-411E-90B6-4989FFCC8DF5}"/>
    <cellStyle name="Normal 10 8 8" xfId="2063" xr:uid="{19FD77ED-1B27-479E-8DD1-E77DEECE171C}"/>
    <cellStyle name="Normal 10 8 9" xfId="2064" xr:uid="{43670AA4-F897-4316-B9B4-D19184735BFD}"/>
    <cellStyle name="Normal 10 9" xfId="2065" xr:uid="{BB904ABD-5D35-4B7A-9716-CB66C4655836}"/>
    <cellStyle name="Normal 10 9 10" xfId="2066" xr:uid="{20E9E912-AE4A-4628-8F3B-3273CF8012E7}"/>
    <cellStyle name="Normal 10 9 11" xfId="2067" xr:uid="{30A626DF-FA2E-4C8B-BB57-C180C132C0AA}"/>
    <cellStyle name="Normal 10 9 12" xfId="2068" xr:uid="{480988D2-1195-4F09-86B4-B1DCDC501EED}"/>
    <cellStyle name="Normal 10 9 13" xfId="2069" xr:uid="{1C349AD5-50D0-440C-B422-D048D9A48BB6}"/>
    <cellStyle name="Normal 10 9 14" xfId="2070" xr:uid="{BA499C67-63AA-43DA-A52A-0BA57B572330}"/>
    <cellStyle name="Normal 10 9 2" xfId="2071" xr:uid="{5F829A29-2424-42D4-A49B-882AEEED72F7}"/>
    <cellStyle name="Normal 10 9 2 10" xfId="2072" xr:uid="{0FDF0B90-9CF9-4D93-A3A7-1EE61422CB4E}"/>
    <cellStyle name="Normal 10 9 2 11" xfId="2073" xr:uid="{384B3817-87DF-43C2-8950-5DBF91BDA110}"/>
    <cellStyle name="Normal 10 9 2 12" xfId="2074" xr:uid="{E4AF3A05-7431-4A17-B191-E56315BFAD71}"/>
    <cellStyle name="Normal 10 9 2 13" xfId="2075" xr:uid="{3D380D85-DF62-44C1-BB1B-3C437A0E62F0}"/>
    <cellStyle name="Normal 10 9 2 2" xfId="2076" xr:uid="{90A688E9-E6FB-4D85-B849-0F9D1DA4C5A9}"/>
    <cellStyle name="Normal 10 9 2 2 10" xfId="2077" xr:uid="{409A262A-7EE6-47DB-9372-D3B9F14633EF}"/>
    <cellStyle name="Normal 10 9 2 2 11" xfId="2078" xr:uid="{EAAF0FA5-9344-4D9F-9848-D962409BECFC}"/>
    <cellStyle name="Normal 10 9 2 2 2" xfId="2079" xr:uid="{41A457E7-607F-460A-B020-7BBC58910AAF}"/>
    <cellStyle name="Normal 10 9 2 2 2 2" xfId="2080" xr:uid="{E49ABFBB-542F-48F1-A0FD-9002316B1275}"/>
    <cellStyle name="Normal 10 9 2 2 2 2 2" xfId="2081" xr:uid="{1B5CD3F7-8FD9-427F-9D49-1F6594CC35CC}"/>
    <cellStyle name="Normal 10 9 2 2 2 3" xfId="2082" xr:uid="{AB7C1921-D7EF-49FE-AA37-4B3E0DC310E8}"/>
    <cellStyle name="Normal 10 9 2 2 2 4" xfId="2083" xr:uid="{9CF35AB5-C963-4F87-A5D1-D1AD06B35EC1}"/>
    <cellStyle name="Normal 10 9 2 2 2 5" xfId="2084" xr:uid="{C4CB9091-B49E-461F-A593-A9F778FEDD25}"/>
    <cellStyle name="Normal 10 9 2 2 3" xfId="2085" xr:uid="{1621E885-D947-4575-A5A7-AE0F6183F6B2}"/>
    <cellStyle name="Normal 10 9 2 2 3 2" xfId="2086" xr:uid="{9B97E23A-6A48-456C-85DB-800ED3BBB74C}"/>
    <cellStyle name="Normal 10 9 2 2 4" xfId="2087" xr:uid="{61898B73-D911-4405-9CB8-C372B91BA0A3}"/>
    <cellStyle name="Normal 10 9 2 2 5" xfId="2088" xr:uid="{0336CEF5-6B1A-470C-A5F1-8B2783E26DC9}"/>
    <cellStyle name="Normal 10 9 2 2 6" xfId="2089" xr:uid="{B71695D6-22FA-4A6C-AAE1-7F492A5FF713}"/>
    <cellStyle name="Normal 10 9 2 2 7" xfId="2090" xr:uid="{7F886703-8569-4820-A5B9-D4966D4075B7}"/>
    <cellStyle name="Normal 10 9 2 2 8" xfId="2091" xr:uid="{A7B9AC41-3692-4014-B5CC-6D8D75DA04C2}"/>
    <cellStyle name="Normal 10 9 2 2 9" xfId="2092" xr:uid="{AB11AE33-D19D-4972-842B-2990995E7EAF}"/>
    <cellStyle name="Normal 10 9 2 3" xfId="2093" xr:uid="{8BAAF0ED-9465-466E-BD58-DFE68B7ABBC4}"/>
    <cellStyle name="Normal 10 9 2 3 2" xfId="2094" xr:uid="{F14F14AF-1046-4743-B8C1-EFD39F70E962}"/>
    <cellStyle name="Normal 10 9 2 3 2 2" xfId="2095" xr:uid="{AC7EC196-596E-4CA6-9F39-BB8DF8EBC87E}"/>
    <cellStyle name="Normal 10 9 2 3 3" xfId="2096" xr:uid="{BC65859A-945A-4A29-B34F-917F091FAAA3}"/>
    <cellStyle name="Normal 10 9 2 3 4" xfId="2097" xr:uid="{14C5B989-2A0A-4605-B0E6-F3DF1044D527}"/>
    <cellStyle name="Normal 10 9 2 3 5" xfId="2098" xr:uid="{636E2B61-7792-414F-B7A3-96A621CC09D7}"/>
    <cellStyle name="Normal 10 9 2 4" xfId="2099" xr:uid="{F0945B6D-F33B-4059-8C54-F27974820FB3}"/>
    <cellStyle name="Normal 10 9 2 4 2" xfId="2100" xr:uid="{DB23E795-F604-4DDF-A773-8AFD6C99DA97}"/>
    <cellStyle name="Normal 10 9 2 5" xfId="2101" xr:uid="{3BF9FE61-81AE-4088-89AF-C1EFA674904B}"/>
    <cellStyle name="Normal 10 9 2 6" xfId="2102" xr:uid="{BB902C6F-4E49-45C7-97F8-24FB6458114B}"/>
    <cellStyle name="Normal 10 9 2 7" xfId="2103" xr:uid="{7840F953-EBFC-4F7C-B439-73DBCF8BC395}"/>
    <cellStyle name="Normal 10 9 2 8" xfId="2104" xr:uid="{5497CFAF-4050-45AD-9050-791CCED7E20F}"/>
    <cellStyle name="Normal 10 9 2 9" xfId="2105" xr:uid="{E93CEB64-BACA-480D-8FFB-2315FF4BE469}"/>
    <cellStyle name="Normal 10 9 3" xfId="2106" xr:uid="{F95BBED5-67CB-4B9F-88D2-ED2E196F5B22}"/>
    <cellStyle name="Normal 10 9 3 10" xfId="2107" xr:uid="{2BE188C8-4D47-4D49-898E-C12FF3EE1935}"/>
    <cellStyle name="Normal 10 9 3 11" xfId="2108" xr:uid="{98A190CE-CCFC-4C2D-B4AE-0A632A564E62}"/>
    <cellStyle name="Normal 10 9 3 2" xfId="2109" xr:uid="{2D1E504D-8494-44C1-91AB-13E6E2CE2B02}"/>
    <cellStyle name="Normal 10 9 3 2 2" xfId="2110" xr:uid="{9AE9DD8F-EDEE-41F7-96FC-29664AE39D72}"/>
    <cellStyle name="Normal 10 9 3 2 2 2" xfId="2111" xr:uid="{5FC01927-DE6E-43FD-A760-6C050124035A}"/>
    <cellStyle name="Normal 10 9 3 2 3" xfId="2112" xr:uid="{4C2085E2-1054-43F0-B9F6-E62DE01C76F3}"/>
    <cellStyle name="Normal 10 9 3 2 4" xfId="2113" xr:uid="{B7F81095-F58A-4A5E-8250-75B3C005DB10}"/>
    <cellStyle name="Normal 10 9 3 2 5" xfId="2114" xr:uid="{5FC555DD-EE94-4573-A6E6-A4EB16A0F81A}"/>
    <cellStyle name="Normal 10 9 3 3" xfId="2115" xr:uid="{021CB4B9-9D46-411C-8874-891D23491D56}"/>
    <cellStyle name="Normal 10 9 3 3 2" xfId="2116" xr:uid="{52018E88-7C17-4DD7-AD78-8DEF25199800}"/>
    <cellStyle name="Normal 10 9 3 4" xfId="2117" xr:uid="{238F6FD5-64B8-43AC-99B1-10AC7D1CEE31}"/>
    <cellStyle name="Normal 10 9 3 5" xfId="2118" xr:uid="{30D83B97-1EB4-4B1A-8464-3DC6C32350D9}"/>
    <cellStyle name="Normal 10 9 3 6" xfId="2119" xr:uid="{4A6A962D-1DD9-4B8B-9124-4696D1732794}"/>
    <cellStyle name="Normal 10 9 3 7" xfId="2120" xr:uid="{4BCDA9DF-0B5F-4BC1-A8DF-3D8513C7D9E9}"/>
    <cellStyle name="Normal 10 9 3 8" xfId="2121" xr:uid="{EA217842-7421-461F-A4ED-614E2DCEC4F9}"/>
    <cellStyle name="Normal 10 9 3 9" xfId="2122" xr:uid="{4F92935C-CD5B-4E41-A952-45DD86FF5F29}"/>
    <cellStyle name="Normal 10 9 4" xfId="2123" xr:uid="{E6F81E82-A660-45EC-85ED-51A594FB68C5}"/>
    <cellStyle name="Normal 10 9 4 2" xfId="2124" xr:uid="{A230E10A-D70B-4BA8-8851-9F7BB426CD57}"/>
    <cellStyle name="Normal 10 9 4 2 2" xfId="2125" xr:uid="{A7B93152-3F25-4CA2-B232-E8533A85F37E}"/>
    <cellStyle name="Normal 10 9 4 3" xfId="2126" xr:uid="{59D5949B-2993-4A8A-A4F6-96031DA8ABBE}"/>
    <cellStyle name="Normal 10 9 4 4" xfId="2127" xr:uid="{C53B44B1-6065-4C4E-B6A5-8CF297DCD4B5}"/>
    <cellStyle name="Normal 10 9 4 5" xfId="2128" xr:uid="{05A003C9-A511-4C8E-848E-B12605ABF58F}"/>
    <cellStyle name="Normal 10 9 5" xfId="2129" xr:uid="{8843A853-38FD-4F42-A065-A43083F40C71}"/>
    <cellStyle name="Normal 10 9 5 2" xfId="2130" xr:uid="{EAF42E37-648B-45DE-BFC5-44D796C438AF}"/>
    <cellStyle name="Normal 10 9 6" xfId="2131" xr:uid="{34EA1070-F3B1-4C3B-BE86-3646DC75AB3A}"/>
    <cellStyle name="Normal 10 9 7" xfId="2132" xr:uid="{81889D0F-CF2B-414C-995B-8DA9430397E1}"/>
    <cellStyle name="Normal 10 9 8" xfId="2133" xr:uid="{5C64B002-2325-424A-8A9C-E1BBFCBB3CE3}"/>
    <cellStyle name="Normal 10 9 9" xfId="2134" xr:uid="{CFBB3911-7ED2-4128-BD60-5D9514631C08}"/>
    <cellStyle name="Normal 100" xfId="2135" xr:uid="{9C289D69-1193-4C11-BC94-1DDBB389F656}"/>
    <cellStyle name="Normal 101" xfId="2136" xr:uid="{F5DB9886-7D7E-4A8B-B934-664054263C18}"/>
    <cellStyle name="Normal 102" xfId="2137" xr:uid="{04E152D5-9C86-4A11-A457-24850F8D9620}"/>
    <cellStyle name="Normal 103" xfId="2138" xr:uid="{92879B4A-2864-484C-B5EE-13DF0472545A}"/>
    <cellStyle name="Normal 104" xfId="2139" xr:uid="{8C8EA88F-0D62-43B3-BE42-56062B606F6E}"/>
    <cellStyle name="Normal 105" xfId="2140" xr:uid="{EEF3C52E-6BBB-401C-B97D-6ECD2D08D379}"/>
    <cellStyle name="Normal 106" xfId="2141" xr:uid="{7BA362DE-BFE0-4BE2-927C-39C1FC678AFF}"/>
    <cellStyle name="Normal 107" xfId="2142" xr:uid="{CFF5DF8E-3DA9-41CC-B999-982A4B35BBE5}"/>
    <cellStyle name="Normal 108" xfId="2143" xr:uid="{2861B060-7604-47AB-9FDC-1C49161272DD}"/>
    <cellStyle name="Normal 109" xfId="2144" xr:uid="{6DA87475-7799-46A6-8F0B-4D136E08DF31}"/>
    <cellStyle name="Normal 11" xfId="2145" xr:uid="{A70557EA-77FB-48E8-AFE9-EF9D1216E9D9}"/>
    <cellStyle name="Normal 11 10" xfId="2146" xr:uid="{C64A19CB-1453-4297-A518-B950CBAC0DD2}"/>
    <cellStyle name="Normal 11 10 10" xfId="2147" xr:uid="{A94ED528-67EE-4D71-9101-90875BA85F38}"/>
    <cellStyle name="Normal 11 10 11" xfId="2148" xr:uid="{CB437F1B-37C8-43A7-BAC0-8E7CFE6DBF87}"/>
    <cellStyle name="Normal 11 10 12" xfId="2149" xr:uid="{9A22FA77-6C99-4B6B-A2D6-914B6335BAFA}"/>
    <cellStyle name="Normal 11 10 13" xfId="2150" xr:uid="{E35AF761-4FD9-4F22-ABEA-6BEA009C724F}"/>
    <cellStyle name="Normal 11 10 14" xfId="2151" xr:uid="{734FB354-54A5-4491-8B96-D5860683BBF4}"/>
    <cellStyle name="Normal 11 10 2" xfId="2152" xr:uid="{336578ED-8C9A-45C3-B426-67F82BFD0A0A}"/>
    <cellStyle name="Normal 11 10 2 10" xfId="2153" xr:uid="{E82EA99C-4614-4084-93B8-D29C4267C603}"/>
    <cellStyle name="Normal 11 10 2 11" xfId="2154" xr:uid="{EC576A14-8056-455C-BAC0-BFDB1A9F6847}"/>
    <cellStyle name="Normal 11 10 2 12" xfId="2155" xr:uid="{FE864102-B126-4673-A186-368470E5F5AE}"/>
    <cellStyle name="Normal 11 10 2 13" xfId="2156" xr:uid="{99C04294-6DFB-4B7A-AEE4-775F6F91643F}"/>
    <cellStyle name="Normal 11 10 2 2" xfId="2157" xr:uid="{5AB0B9A5-C649-45C0-9E2F-C9881548ED7E}"/>
    <cellStyle name="Normal 11 10 2 2 10" xfId="2158" xr:uid="{C26EA261-6B35-412E-992F-18008F79C818}"/>
    <cellStyle name="Normal 11 10 2 2 11" xfId="2159" xr:uid="{5CEFB097-4A6E-4A52-B446-561A95400A93}"/>
    <cellStyle name="Normal 11 10 2 2 2" xfId="2160" xr:uid="{CA964316-81DB-4306-B210-AC1531BA7E18}"/>
    <cellStyle name="Normal 11 10 2 2 2 2" xfId="2161" xr:uid="{94769F26-4DF0-4A3C-A251-88B2CBBE598A}"/>
    <cellStyle name="Normal 11 10 2 2 2 2 2" xfId="2162" xr:uid="{DB0D4CC3-566C-4490-943A-E63307C1AC55}"/>
    <cellStyle name="Normal 11 10 2 2 2 3" xfId="2163" xr:uid="{5B13ED8F-4C1F-4AC8-A0B5-B6EAEA3C6D6C}"/>
    <cellStyle name="Normal 11 10 2 2 2 4" xfId="2164" xr:uid="{59ECDA76-3604-4852-82EA-535EDF24BD7E}"/>
    <cellStyle name="Normal 11 10 2 2 2 5" xfId="2165" xr:uid="{1D410DE6-D660-4AF9-8EAA-A8BCFCD73F80}"/>
    <cellStyle name="Normal 11 10 2 2 3" xfId="2166" xr:uid="{7C93224A-6904-4295-8B4E-98F1DA4FCFFA}"/>
    <cellStyle name="Normal 11 10 2 2 3 2" xfId="2167" xr:uid="{F41929FC-1A1E-46C9-9B9F-2B4DCF2F766B}"/>
    <cellStyle name="Normal 11 10 2 2 4" xfId="2168" xr:uid="{35F0860F-2384-414B-B5F5-D9B83769C83D}"/>
    <cellStyle name="Normal 11 10 2 2 5" xfId="2169" xr:uid="{6E6CFE63-BDE4-4360-9DEC-C736AF87E925}"/>
    <cellStyle name="Normal 11 10 2 2 6" xfId="2170" xr:uid="{9D59B026-F4B9-42C2-B108-F5E5470B58F2}"/>
    <cellStyle name="Normal 11 10 2 2 7" xfId="2171" xr:uid="{82269306-8689-4FE2-BA51-9EDC75885E7C}"/>
    <cellStyle name="Normal 11 10 2 2 8" xfId="2172" xr:uid="{F5204787-F30F-4AC8-BED4-AE1A2FF0CE1A}"/>
    <cellStyle name="Normal 11 10 2 2 9" xfId="2173" xr:uid="{40144F04-D353-4609-AD4D-6361CE9451B5}"/>
    <cellStyle name="Normal 11 10 2 3" xfId="2174" xr:uid="{561D2502-6A42-40EF-9597-2C24A0259D28}"/>
    <cellStyle name="Normal 11 10 2 3 2" xfId="2175" xr:uid="{3417A775-7533-4394-9C31-C73B208ECA36}"/>
    <cellStyle name="Normal 11 10 2 3 2 2" xfId="2176" xr:uid="{0456072B-FB6E-4E09-B929-09F73293B6E5}"/>
    <cellStyle name="Normal 11 10 2 3 3" xfId="2177" xr:uid="{200C85D8-E154-4FBD-B816-87F2BD9ED196}"/>
    <cellStyle name="Normal 11 10 2 3 4" xfId="2178" xr:uid="{E70FD810-C3B6-4709-8AD1-81454BDD605E}"/>
    <cellStyle name="Normal 11 10 2 3 5" xfId="2179" xr:uid="{C80E7009-E235-40C7-931B-CCAD30135FC3}"/>
    <cellStyle name="Normal 11 10 2 4" xfId="2180" xr:uid="{EAABE7A5-B7A5-4047-8AFF-B27174F46A1A}"/>
    <cellStyle name="Normal 11 10 2 4 2" xfId="2181" xr:uid="{DA33C336-E12D-4021-BAFB-1E4B0FBB95A6}"/>
    <cellStyle name="Normal 11 10 2 5" xfId="2182" xr:uid="{2F552E68-A496-4D9E-9106-8C841CDF0BA8}"/>
    <cellStyle name="Normal 11 10 2 6" xfId="2183" xr:uid="{58D8A940-FAEB-4966-B62B-32571194B1B6}"/>
    <cellStyle name="Normal 11 10 2 7" xfId="2184" xr:uid="{A00A91F4-A218-4534-90E6-EBD813AB48C4}"/>
    <cellStyle name="Normal 11 10 2 8" xfId="2185" xr:uid="{2912AE44-0BD1-4554-ADCB-0D0D210ECB62}"/>
    <cellStyle name="Normal 11 10 2 9" xfId="2186" xr:uid="{1AB0A265-5650-40BA-8555-91018B28211D}"/>
    <cellStyle name="Normal 11 10 3" xfId="2187" xr:uid="{88E0A3E3-1576-4557-98CE-4E393BE6489B}"/>
    <cellStyle name="Normal 11 10 3 10" xfId="2188" xr:uid="{D09F7E8E-62D4-4469-8B74-EAFAF433D632}"/>
    <cellStyle name="Normal 11 10 3 11" xfId="2189" xr:uid="{74C6850D-F27A-4B91-AD67-130B70675FE3}"/>
    <cellStyle name="Normal 11 10 3 2" xfId="2190" xr:uid="{64F50213-24E5-4BBF-902A-4A63C826B8D6}"/>
    <cellStyle name="Normal 11 10 3 2 2" xfId="2191" xr:uid="{21F51BFC-C3D1-4228-84D2-94ED4E10C5F0}"/>
    <cellStyle name="Normal 11 10 3 2 2 2" xfId="2192" xr:uid="{DACDFB86-908A-4AC4-B58D-E760D67342D9}"/>
    <cellStyle name="Normal 11 10 3 2 3" xfId="2193" xr:uid="{0A4F8F83-AF57-4285-A9C8-B4433AA38703}"/>
    <cellStyle name="Normal 11 10 3 2 4" xfId="2194" xr:uid="{7942A9EF-CA1B-42DD-B089-1D4B367E2DEB}"/>
    <cellStyle name="Normal 11 10 3 2 5" xfId="2195" xr:uid="{5C480B1F-EBBD-4C92-B6A9-A340CBDB4B9E}"/>
    <cellStyle name="Normal 11 10 3 3" xfId="2196" xr:uid="{9911DD6B-02C9-493D-9E5A-B226F9FB727C}"/>
    <cellStyle name="Normal 11 10 3 3 2" xfId="2197" xr:uid="{3FC18432-61D0-47C6-AA01-C0AD875CEDC2}"/>
    <cellStyle name="Normal 11 10 3 4" xfId="2198" xr:uid="{7460560F-01C1-4FAD-956B-67E96056383C}"/>
    <cellStyle name="Normal 11 10 3 5" xfId="2199" xr:uid="{9D976B01-A55B-4906-8085-C407BBBB265C}"/>
    <cellStyle name="Normal 11 10 3 6" xfId="2200" xr:uid="{29A79A01-F379-4845-9D2F-D4EAD3A8FBFA}"/>
    <cellStyle name="Normal 11 10 3 7" xfId="2201" xr:uid="{1F111BBA-D697-4A8B-9DCB-E3817CEB82B5}"/>
    <cellStyle name="Normal 11 10 3 8" xfId="2202" xr:uid="{23F7D13A-D851-4F87-9FB5-BFF500594222}"/>
    <cellStyle name="Normal 11 10 3 9" xfId="2203" xr:uid="{8E514747-571A-4206-AFBD-2D1464ABB6D6}"/>
    <cellStyle name="Normal 11 10 4" xfId="2204" xr:uid="{B23431F6-2855-4910-9EB6-5FBEA237FA2E}"/>
    <cellStyle name="Normal 11 10 4 2" xfId="2205" xr:uid="{9D98A905-1E72-4503-9528-EC7F683E4DB5}"/>
    <cellStyle name="Normal 11 10 4 2 2" xfId="2206" xr:uid="{8B4F151D-CCB1-477C-9501-C714BA891AC7}"/>
    <cellStyle name="Normal 11 10 4 3" xfId="2207" xr:uid="{CF253248-6DF3-403D-B7D1-A28FF67008F8}"/>
    <cellStyle name="Normal 11 10 4 4" xfId="2208" xr:uid="{962A4C6A-6B98-4CA4-BE1B-8515FC80D8C8}"/>
    <cellStyle name="Normal 11 10 4 5" xfId="2209" xr:uid="{5B648810-84B3-4764-BCB3-04593D032D6C}"/>
    <cellStyle name="Normal 11 10 5" xfId="2210" xr:uid="{586AFBD2-5977-49D7-9563-C06D72A603DB}"/>
    <cellStyle name="Normal 11 10 5 2" xfId="2211" xr:uid="{50912E22-8501-40E7-81CE-9C5492194949}"/>
    <cellStyle name="Normal 11 10 6" xfId="2212" xr:uid="{B157E1F7-2F15-4478-87AD-C34EF942C08F}"/>
    <cellStyle name="Normal 11 10 7" xfId="2213" xr:uid="{9C8C0336-3310-4B3F-BD8B-8EA1017667E7}"/>
    <cellStyle name="Normal 11 10 8" xfId="2214" xr:uid="{F7EFE6E0-ED74-4BE4-B80D-30CAA4EC6CD1}"/>
    <cellStyle name="Normal 11 10 9" xfId="2215" xr:uid="{8AAED6AA-5ECF-4512-8942-23959D33A68C}"/>
    <cellStyle name="Normal 11 11" xfId="2216" xr:uid="{2B6D314F-C4B6-4FFD-90DF-77E36DC9F066}"/>
    <cellStyle name="Normal 11 11 10" xfId="2217" xr:uid="{2B91038F-C94F-45FF-A23E-530FE285BE69}"/>
    <cellStyle name="Normal 11 11 11" xfId="2218" xr:uid="{766E54A5-BB86-4DF3-847A-BF69B2E0EA1A}"/>
    <cellStyle name="Normal 11 11 12" xfId="2219" xr:uid="{FDA05034-2D15-4C04-ACD4-10DD7804C157}"/>
    <cellStyle name="Normal 11 11 13" xfId="2220" xr:uid="{4D28F319-9887-4D8E-B216-968C00401051}"/>
    <cellStyle name="Normal 11 11 14" xfId="2221" xr:uid="{727605E1-43E8-4E68-A2FF-18A6C94CAAAC}"/>
    <cellStyle name="Normal 11 11 2" xfId="2222" xr:uid="{CF0B6C2B-10DF-41EB-BED6-28A0F0FC840E}"/>
    <cellStyle name="Normal 11 11 2 10" xfId="2223" xr:uid="{EF7C8B52-D636-426E-A007-DC395EC76EEC}"/>
    <cellStyle name="Normal 11 11 2 11" xfId="2224" xr:uid="{CF05D744-3F1D-48C9-985A-BA911BD31BC6}"/>
    <cellStyle name="Normal 11 11 2 12" xfId="2225" xr:uid="{341A0208-7023-4266-8E53-1E9006B9544C}"/>
    <cellStyle name="Normal 11 11 2 13" xfId="2226" xr:uid="{8DC30CA3-7F23-4A5E-9A39-20E1DC8FE985}"/>
    <cellStyle name="Normal 11 11 2 2" xfId="2227" xr:uid="{E7BC8DFC-30C7-4814-B701-F66775D2F587}"/>
    <cellStyle name="Normal 11 11 2 2 10" xfId="2228" xr:uid="{D005D41E-E2AB-401F-8431-2E9C38ADFEA7}"/>
    <cellStyle name="Normal 11 11 2 2 11" xfId="2229" xr:uid="{6F242A5C-F258-4456-BD5B-ED0CB7544B1E}"/>
    <cellStyle name="Normal 11 11 2 2 2" xfId="2230" xr:uid="{41A3DD22-88DE-4DAB-9163-E3F33FD72955}"/>
    <cellStyle name="Normal 11 11 2 2 2 2" xfId="2231" xr:uid="{F83BD270-1A2A-4E1C-BD82-450FDCB5163B}"/>
    <cellStyle name="Normal 11 11 2 2 2 2 2" xfId="2232" xr:uid="{1D49BB7C-650B-4CE3-9674-952AA21635FD}"/>
    <cellStyle name="Normal 11 11 2 2 2 3" xfId="2233" xr:uid="{2A8E94CA-1B58-4D81-8F3F-D171A8135A32}"/>
    <cellStyle name="Normal 11 11 2 2 2 4" xfId="2234" xr:uid="{3EA356F0-AE84-4799-9555-415DB333E922}"/>
    <cellStyle name="Normal 11 11 2 2 2 5" xfId="2235" xr:uid="{A2CF4598-54DD-4ABA-88DB-EAD6DA79E782}"/>
    <cellStyle name="Normal 11 11 2 2 3" xfId="2236" xr:uid="{AF32CF39-7B5F-4C5B-84F6-AB313742A562}"/>
    <cellStyle name="Normal 11 11 2 2 3 2" xfId="2237" xr:uid="{F46ED38D-8D97-4E69-BC36-12300BB10FE9}"/>
    <cellStyle name="Normal 11 11 2 2 4" xfId="2238" xr:uid="{77FC256F-27B6-48E8-8670-97E512CE4E94}"/>
    <cellStyle name="Normal 11 11 2 2 5" xfId="2239" xr:uid="{039E2007-94A9-4BCF-8E17-2C2C506A509A}"/>
    <cellStyle name="Normal 11 11 2 2 6" xfId="2240" xr:uid="{B422814F-56BB-4F3D-80D4-AF84E7DBB917}"/>
    <cellStyle name="Normal 11 11 2 2 7" xfId="2241" xr:uid="{C4A82614-BAB8-4D08-BF0C-629A7EF8E038}"/>
    <cellStyle name="Normal 11 11 2 2 8" xfId="2242" xr:uid="{7F83FCE0-6A25-49B6-A083-95D1229C91AC}"/>
    <cellStyle name="Normal 11 11 2 2 9" xfId="2243" xr:uid="{110A000F-8409-4D64-B067-A310B07BCDCC}"/>
    <cellStyle name="Normal 11 11 2 3" xfId="2244" xr:uid="{11BD798D-8B67-48A6-81EB-68F814EE7CF2}"/>
    <cellStyle name="Normal 11 11 2 3 2" xfId="2245" xr:uid="{CBE72152-D622-4A68-B86D-7C30EA243AA1}"/>
    <cellStyle name="Normal 11 11 2 3 2 2" xfId="2246" xr:uid="{5F0E1EC1-6396-4A1F-9A28-0DB6AE7C2E8A}"/>
    <cellStyle name="Normal 11 11 2 3 3" xfId="2247" xr:uid="{C776EF55-D469-49F8-9FBB-63367DC124B1}"/>
    <cellStyle name="Normal 11 11 2 3 4" xfId="2248" xr:uid="{8D872C9B-D8E2-41FE-9A33-B114D889B815}"/>
    <cellStyle name="Normal 11 11 2 3 5" xfId="2249" xr:uid="{EF7F13F5-BCB0-453D-82DE-B27E04F6803D}"/>
    <cellStyle name="Normal 11 11 2 4" xfId="2250" xr:uid="{89B3F497-9B00-4197-ACBA-01941200A256}"/>
    <cellStyle name="Normal 11 11 2 4 2" xfId="2251" xr:uid="{8EC6A5CF-A6DD-4368-BA7B-C58BF4E5B24C}"/>
    <cellStyle name="Normal 11 11 2 5" xfId="2252" xr:uid="{82D9FAF6-9CA3-4AED-8AAA-1A30AD1DFEC6}"/>
    <cellStyle name="Normal 11 11 2 6" xfId="2253" xr:uid="{4C67F768-7733-46D7-972D-9F36C41C52B9}"/>
    <cellStyle name="Normal 11 11 2 7" xfId="2254" xr:uid="{AFBD51C1-6F77-4BC7-A96E-286B8DC89797}"/>
    <cellStyle name="Normal 11 11 2 8" xfId="2255" xr:uid="{08F3340F-F6D2-4E3A-BC30-CB47C9CEBE6B}"/>
    <cellStyle name="Normal 11 11 2 9" xfId="2256" xr:uid="{D4CE0A6C-E399-4426-BED7-49EB8DFF6D3A}"/>
    <cellStyle name="Normal 11 11 3" xfId="2257" xr:uid="{435847CE-7D8D-469D-99ED-72290C8CD170}"/>
    <cellStyle name="Normal 11 11 3 10" xfId="2258" xr:uid="{9264DAD0-EE01-49F7-A0E6-931C66CE315A}"/>
    <cellStyle name="Normal 11 11 3 11" xfId="2259" xr:uid="{671D409A-EAF5-4560-B92F-804CEA9E8E17}"/>
    <cellStyle name="Normal 11 11 3 2" xfId="2260" xr:uid="{A8D7E3B3-BDDE-48E5-8D31-B0D839ABF98C}"/>
    <cellStyle name="Normal 11 11 3 2 2" xfId="2261" xr:uid="{D9AE8BE3-8F53-48A7-A4EE-F33E9DAC4E6E}"/>
    <cellStyle name="Normal 11 11 3 2 2 2" xfId="2262" xr:uid="{0F040E0D-DADF-4786-B8F0-E224353F2476}"/>
    <cellStyle name="Normal 11 11 3 2 3" xfId="2263" xr:uid="{03E9601F-4A41-4852-B66C-1D24A160739E}"/>
    <cellStyle name="Normal 11 11 3 2 4" xfId="2264" xr:uid="{DBB9874A-DB95-4CD8-BE85-91AB568A97FD}"/>
    <cellStyle name="Normal 11 11 3 2 5" xfId="2265" xr:uid="{941AA8F5-B194-4E10-BC30-263C7F29FB59}"/>
    <cellStyle name="Normal 11 11 3 3" xfId="2266" xr:uid="{86888FC7-8676-48D6-AAB3-76B7E4FEDB6B}"/>
    <cellStyle name="Normal 11 11 3 3 2" xfId="2267" xr:uid="{3FC248C2-F642-4D2F-8A61-59DF37EA5997}"/>
    <cellStyle name="Normal 11 11 3 4" xfId="2268" xr:uid="{1F7217E8-3426-4CEC-A442-D6EB4D0AC3AA}"/>
    <cellStyle name="Normal 11 11 3 5" xfId="2269" xr:uid="{CBB0B910-7E18-4F72-9325-3954DFD2C433}"/>
    <cellStyle name="Normal 11 11 3 6" xfId="2270" xr:uid="{DB0C5E4D-78FC-4B80-AE30-945AEF3D428B}"/>
    <cellStyle name="Normal 11 11 3 7" xfId="2271" xr:uid="{FFA0702B-5DD0-4136-A1C2-8E6956547EA3}"/>
    <cellStyle name="Normal 11 11 3 8" xfId="2272" xr:uid="{3036B55D-84AB-4872-91B9-406C905BA673}"/>
    <cellStyle name="Normal 11 11 3 9" xfId="2273" xr:uid="{F55D4122-9D5D-471E-9E3E-347A533234EC}"/>
    <cellStyle name="Normal 11 11 4" xfId="2274" xr:uid="{5D257B3E-FB64-4975-B281-3CF4D2FC63A2}"/>
    <cellStyle name="Normal 11 11 4 2" xfId="2275" xr:uid="{111363A2-26D2-4E86-AFBD-BE2614B3DE69}"/>
    <cellStyle name="Normal 11 11 4 2 2" xfId="2276" xr:uid="{D8254542-819C-4B99-96A7-3DF2D6109495}"/>
    <cellStyle name="Normal 11 11 4 3" xfId="2277" xr:uid="{C9AA82D0-1470-4208-9CAA-4756BB994F5F}"/>
    <cellStyle name="Normal 11 11 4 4" xfId="2278" xr:uid="{E9CCEED7-A074-4A7A-A8FB-6760CCC1F568}"/>
    <cellStyle name="Normal 11 11 4 5" xfId="2279" xr:uid="{960D8633-0F1F-466C-A13D-3C1CBFC92B48}"/>
    <cellStyle name="Normal 11 11 5" xfId="2280" xr:uid="{1A3415DC-627C-43A0-A30A-26229FB2F2BD}"/>
    <cellStyle name="Normal 11 11 5 2" xfId="2281" xr:uid="{3406C87C-61FF-4054-AB29-602907C779A6}"/>
    <cellStyle name="Normal 11 11 6" xfId="2282" xr:uid="{7E880226-6695-40B8-B784-C37F75429B1F}"/>
    <cellStyle name="Normal 11 11 7" xfId="2283" xr:uid="{16BCED1C-48E2-4439-88E2-20F7A4EF658C}"/>
    <cellStyle name="Normal 11 11 8" xfId="2284" xr:uid="{482936DA-8193-46AF-83B7-8A6AA3066ECA}"/>
    <cellStyle name="Normal 11 11 9" xfId="2285" xr:uid="{4753E5B4-43A5-47C5-90A0-B6B56D1D2A4A}"/>
    <cellStyle name="Normal 11 12" xfId="2286" xr:uid="{FFAC752B-505E-4CD6-AFE8-9C84D4567C4F}"/>
    <cellStyle name="Normal 11 12 10" xfId="2287" xr:uid="{B2CC0C06-8179-4E6C-B2EC-CE4278063684}"/>
    <cellStyle name="Normal 11 12 11" xfId="2288" xr:uid="{CFDEF418-1E71-4D95-99FB-70C43CB2F74A}"/>
    <cellStyle name="Normal 11 12 12" xfId="2289" xr:uid="{71B10913-CFCA-4074-975A-A27C4F6B0A1A}"/>
    <cellStyle name="Normal 11 12 13" xfId="2290" xr:uid="{04C1171D-7AE6-4765-84BF-FC11B03B5090}"/>
    <cellStyle name="Normal 11 12 14" xfId="2291" xr:uid="{D2722BC5-58D5-4413-AACA-6B423ED55D21}"/>
    <cellStyle name="Normal 11 12 2" xfId="2292" xr:uid="{A9FD6F34-688C-4AA6-A029-77FEEF2A5D18}"/>
    <cellStyle name="Normal 11 12 2 10" xfId="2293" xr:uid="{28E431DD-7BD8-42A6-948A-9D5AB62B44AE}"/>
    <cellStyle name="Normal 11 12 2 11" xfId="2294" xr:uid="{1B807B09-8C90-4691-8FC2-47965E181CF2}"/>
    <cellStyle name="Normal 11 12 2 12" xfId="2295" xr:uid="{B69EB930-5080-4C24-8B16-6C97E9C2C17D}"/>
    <cellStyle name="Normal 11 12 2 13" xfId="2296" xr:uid="{CE35008E-FC41-48E5-B8CE-65B2E1D493CF}"/>
    <cellStyle name="Normal 11 12 2 2" xfId="2297" xr:uid="{6EEDE019-AE06-4E13-BF0E-818C930A1ED6}"/>
    <cellStyle name="Normal 11 12 2 2 10" xfId="2298" xr:uid="{1378DAF3-5B8B-4DE1-B6F6-F2C0A466119C}"/>
    <cellStyle name="Normal 11 12 2 2 11" xfId="2299" xr:uid="{6B0DACF4-0ADD-4423-A4D5-97621B2856E3}"/>
    <cellStyle name="Normal 11 12 2 2 2" xfId="2300" xr:uid="{80104836-D078-482C-839C-194CFF6546FC}"/>
    <cellStyle name="Normal 11 12 2 2 2 2" xfId="2301" xr:uid="{E1E11782-2364-4309-B17A-2099A8F94C29}"/>
    <cellStyle name="Normal 11 12 2 2 2 2 2" xfId="2302" xr:uid="{7626EFB0-CDDE-4700-A875-F0523798A280}"/>
    <cellStyle name="Normal 11 12 2 2 2 3" xfId="2303" xr:uid="{B1BC4A5B-1636-405A-BC05-E441161A23E6}"/>
    <cellStyle name="Normal 11 12 2 2 2 4" xfId="2304" xr:uid="{8B2A9C45-B6C4-432C-BDE8-829113646A68}"/>
    <cellStyle name="Normal 11 12 2 2 2 5" xfId="2305" xr:uid="{8D3A9256-4BD2-4EBD-AF24-295EDCE4C218}"/>
    <cellStyle name="Normal 11 12 2 2 3" xfId="2306" xr:uid="{2878D7C5-DE2F-4E91-933F-F0187FB09036}"/>
    <cellStyle name="Normal 11 12 2 2 3 2" xfId="2307" xr:uid="{3836A5AE-2B60-4915-B22E-BFCEC2377BFB}"/>
    <cellStyle name="Normal 11 12 2 2 4" xfId="2308" xr:uid="{D60D95E7-740E-49D4-8FFA-B4B97034F401}"/>
    <cellStyle name="Normal 11 12 2 2 5" xfId="2309" xr:uid="{4EFF29F9-2A98-497C-8414-21ECA443E30F}"/>
    <cellStyle name="Normal 11 12 2 2 6" xfId="2310" xr:uid="{D61CA8DA-C0A4-424A-8702-24B735564F90}"/>
    <cellStyle name="Normal 11 12 2 2 7" xfId="2311" xr:uid="{65A491CC-F7A7-4888-BB92-8B92E87BC289}"/>
    <cellStyle name="Normal 11 12 2 2 8" xfId="2312" xr:uid="{EF4F6E32-09D9-4052-B4D2-1DFDC743D006}"/>
    <cellStyle name="Normal 11 12 2 2 9" xfId="2313" xr:uid="{D4A9494A-A855-4A71-AB70-5B367C76816D}"/>
    <cellStyle name="Normal 11 12 2 3" xfId="2314" xr:uid="{65608ECE-D112-407E-A4C7-C9D56BFDE918}"/>
    <cellStyle name="Normal 11 12 2 3 2" xfId="2315" xr:uid="{7DADF1F2-C457-457A-AA7F-F522CE7E10D6}"/>
    <cellStyle name="Normal 11 12 2 3 2 2" xfId="2316" xr:uid="{E3789DD9-86C3-443C-A9BE-A25FD363D76C}"/>
    <cellStyle name="Normal 11 12 2 3 3" xfId="2317" xr:uid="{B4E84D08-AF9E-4520-91C4-D7E76C2279EC}"/>
    <cellStyle name="Normal 11 12 2 3 4" xfId="2318" xr:uid="{C8CD7169-5FF8-4A93-A844-5B59D8398D77}"/>
    <cellStyle name="Normal 11 12 2 3 5" xfId="2319" xr:uid="{7961EB54-EA12-45EE-B2AF-372F67F1E491}"/>
    <cellStyle name="Normal 11 12 2 4" xfId="2320" xr:uid="{FAB7D5F6-0BC2-4692-9986-F235C0D807DD}"/>
    <cellStyle name="Normal 11 12 2 4 2" xfId="2321" xr:uid="{BD0BC6F8-41AA-44FE-B87F-0E55843ABDAE}"/>
    <cellStyle name="Normal 11 12 2 5" xfId="2322" xr:uid="{AE456AB7-2B16-4E6C-AB4B-D28B5D53A4C3}"/>
    <cellStyle name="Normal 11 12 2 6" xfId="2323" xr:uid="{4349C4F7-6013-460B-A468-0C9BECFE2864}"/>
    <cellStyle name="Normal 11 12 2 7" xfId="2324" xr:uid="{8C100EBD-B821-4735-83BC-3184A01CF94D}"/>
    <cellStyle name="Normal 11 12 2 8" xfId="2325" xr:uid="{7E8C2194-DC03-426F-9CA3-12FD57340D2C}"/>
    <cellStyle name="Normal 11 12 2 9" xfId="2326" xr:uid="{AC0ACB4C-90F7-49A0-97F4-78B958DC9943}"/>
    <cellStyle name="Normal 11 12 3" xfId="2327" xr:uid="{E29BA58A-5154-4BB4-8034-59490F3B7B45}"/>
    <cellStyle name="Normal 11 12 3 10" xfId="2328" xr:uid="{BC00A1CC-F9D7-4BC5-9730-A8F9EA7006F0}"/>
    <cellStyle name="Normal 11 12 3 11" xfId="2329" xr:uid="{0561DED3-0577-46DF-A0AC-C39872995FAA}"/>
    <cellStyle name="Normal 11 12 3 2" xfId="2330" xr:uid="{26FB5F7F-98DC-4F22-BAF1-CA412A89B6F3}"/>
    <cellStyle name="Normal 11 12 3 2 2" xfId="2331" xr:uid="{F78F49D2-56C0-4605-ADBF-EE4F5AA3DF8E}"/>
    <cellStyle name="Normal 11 12 3 2 2 2" xfId="2332" xr:uid="{123620B6-2EC6-4D56-96C7-040AC3F82C3C}"/>
    <cellStyle name="Normal 11 12 3 2 3" xfId="2333" xr:uid="{B0A47932-62A9-447C-9A7D-1FD867B787BD}"/>
    <cellStyle name="Normal 11 12 3 2 4" xfId="2334" xr:uid="{A89E73FE-1079-4D97-91A4-35B85F78CF82}"/>
    <cellStyle name="Normal 11 12 3 2 5" xfId="2335" xr:uid="{F407C27B-AF30-4AF1-8464-15663F3724C7}"/>
    <cellStyle name="Normal 11 12 3 3" xfId="2336" xr:uid="{64F958E4-07A9-4D54-9DDC-D0B89649E459}"/>
    <cellStyle name="Normal 11 12 3 3 2" xfId="2337" xr:uid="{26A18AC5-7F7A-455C-86AB-D7C734AED90E}"/>
    <cellStyle name="Normal 11 12 3 4" xfId="2338" xr:uid="{9A4E59A1-115A-45A8-B97A-F5CAFDFF3A5D}"/>
    <cellStyle name="Normal 11 12 3 5" xfId="2339" xr:uid="{FE397F58-C33F-4AC4-9603-2053DA501A8A}"/>
    <cellStyle name="Normal 11 12 3 6" xfId="2340" xr:uid="{2AED22D4-5C9E-4057-A1BC-02D77DB07DA7}"/>
    <cellStyle name="Normal 11 12 3 7" xfId="2341" xr:uid="{886C881C-D2A3-469A-87FB-D7D988E97958}"/>
    <cellStyle name="Normal 11 12 3 8" xfId="2342" xr:uid="{85713372-CEC0-44BA-B62A-B80E8328122A}"/>
    <cellStyle name="Normal 11 12 3 9" xfId="2343" xr:uid="{E5006566-89F2-41B9-9E5B-DB74DBB2C04C}"/>
    <cellStyle name="Normal 11 12 4" xfId="2344" xr:uid="{DD0AF75D-0781-492F-8B48-C9030E5ADA90}"/>
    <cellStyle name="Normal 11 12 4 2" xfId="2345" xr:uid="{834497DE-C871-4FC9-AFF3-94444FE17BD3}"/>
    <cellStyle name="Normal 11 12 4 2 2" xfId="2346" xr:uid="{FF026589-327E-4654-83B9-1DF16EB38F3A}"/>
    <cellStyle name="Normal 11 12 4 3" xfId="2347" xr:uid="{00E6389B-16F4-4721-99CA-40F195BEB75D}"/>
    <cellStyle name="Normal 11 12 4 4" xfId="2348" xr:uid="{BEA08ABC-26E7-4444-B367-F1ED7E203B7E}"/>
    <cellStyle name="Normal 11 12 4 5" xfId="2349" xr:uid="{82680ACE-DE9D-458E-A637-22D5863D4BEF}"/>
    <cellStyle name="Normal 11 12 5" xfId="2350" xr:uid="{D521DE8E-FADC-4B8A-AE39-CEE852ECD529}"/>
    <cellStyle name="Normal 11 12 5 2" xfId="2351" xr:uid="{28A32A75-A7C2-45D7-ABE1-1FAAD57317BF}"/>
    <cellStyle name="Normal 11 12 6" xfId="2352" xr:uid="{2FEE0F0E-F849-48F6-95BB-89AF63754F92}"/>
    <cellStyle name="Normal 11 12 7" xfId="2353" xr:uid="{2038012D-75D2-45E3-ADB1-56AD23FFCC57}"/>
    <cellStyle name="Normal 11 12 8" xfId="2354" xr:uid="{26EC78BA-B41F-4FD4-8CF4-AFDAAD87677A}"/>
    <cellStyle name="Normal 11 12 9" xfId="2355" xr:uid="{7AAD7B29-FD8F-4403-BE96-76D94831B902}"/>
    <cellStyle name="Normal 11 13" xfId="2356" xr:uid="{B63BD11A-C566-4F4D-81EE-D2EC229A1C32}"/>
    <cellStyle name="Normal 11 13 10" xfId="2357" xr:uid="{29B2C7C6-37F7-4E2D-B28E-28223B6B7419}"/>
    <cellStyle name="Normal 11 13 11" xfId="2358" xr:uid="{0A7688CE-AED2-4847-B4BA-E748547BD283}"/>
    <cellStyle name="Normal 11 13 12" xfId="2359" xr:uid="{6852ED1C-1AF7-4A71-B68C-DB03F4545B96}"/>
    <cellStyle name="Normal 11 13 13" xfId="2360" xr:uid="{D23A2007-78D3-43A9-95CE-E25F8511156D}"/>
    <cellStyle name="Normal 11 13 14" xfId="2361" xr:uid="{549F29F3-71FA-42CC-AA3E-8CB359BF0141}"/>
    <cellStyle name="Normal 11 13 2" xfId="2362" xr:uid="{B610A9E6-8203-41C4-B5DF-9C0BF67B6119}"/>
    <cellStyle name="Normal 11 13 2 10" xfId="2363" xr:uid="{C5533DE6-E036-417E-ABD2-7DB53E0A6D50}"/>
    <cellStyle name="Normal 11 13 2 11" xfId="2364" xr:uid="{E2832A4B-7B93-441D-AF7D-9D26A0616C22}"/>
    <cellStyle name="Normal 11 13 2 12" xfId="2365" xr:uid="{18D9DFDB-1F0C-4C8B-A0A6-85D73CBE238D}"/>
    <cellStyle name="Normal 11 13 2 13" xfId="2366" xr:uid="{9BABBDF5-82A5-42CD-BF07-8E889069CECC}"/>
    <cellStyle name="Normal 11 13 2 2" xfId="2367" xr:uid="{B3586FD3-DDAE-41A7-A22D-45958369A1C4}"/>
    <cellStyle name="Normal 11 13 2 2 10" xfId="2368" xr:uid="{BF0F850C-35A4-4546-89E5-45E3CA49D9B1}"/>
    <cellStyle name="Normal 11 13 2 2 11" xfId="2369" xr:uid="{9DE356E5-1C29-4A5D-B10A-17B765ECEB16}"/>
    <cellStyle name="Normal 11 13 2 2 2" xfId="2370" xr:uid="{E0C211E9-0562-420D-9144-22AE0F9F9960}"/>
    <cellStyle name="Normal 11 13 2 2 2 2" xfId="2371" xr:uid="{57EBFCEF-3EB8-49FB-9C7A-F3948FA3616A}"/>
    <cellStyle name="Normal 11 13 2 2 2 2 2" xfId="2372" xr:uid="{819EA8CE-8CE7-4370-826C-C9A892F3E68A}"/>
    <cellStyle name="Normal 11 13 2 2 2 3" xfId="2373" xr:uid="{153A9F9F-530D-44E2-BB53-7529A1AEDAF7}"/>
    <cellStyle name="Normal 11 13 2 2 2 4" xfId="2374" xr:uid="{FE03D670-66BF-4160-B228-AD11A662A590}"/>
    <cellStyle name="Normal 11 13 2 2 2 5" xfId="2375" xr:uid="{730868B5-B27D-4D2D-B658-EF39EF54542B}"/>
    <cellStyle name="Normal 11 13 2 2 3" xfId="2376" xr:uid="{D6689317-E493-4517-B475-439D5D5737EF}"/>
    <cellStyle name="Normal 11 13 2 2 3 2" xfId="2377" xr:uid="{8BD4EB1C-8D01-4C0B-A348-E50DCC26E700}"/>
    <cellStyle name="Normal 11 13 2 2 4" xfId="2378" xr:uid="{059A82EB-5351-498B-993B-0451A1CB83A4}"/>
    <cellStyle name="Normal 11 13 2 2 5" xfId="2379" xr:uid="{C38EDFEA-E733-48B4-BEA2-399AB05D8CAE}"/>
    <cellStyle name="Normal 11 13 2 2 6" xfId="2380" xr:uid="{C31CA091-44A1-428F-8946-E33C86F00781}"/>
    <cellStyle name="Normal 11 13 2 2 7" xfId="2381" xr:uid="{9771B6AC-D1F9-48A5-9CCD-9ABB55DFDBF5}"/>
    <cellStyle name="Normal 11 13 2 2 8" xfId="2382" xr:uid="{9452E31B-9DDA-4B5E-AF9E-6B5D54D2A4B3}"/>
    <cellStyle name="Normal 11 13 2 2 9" xfId="2383" xr:uid="{00B28573-1347-4996-B377-B897AB87D24F}"/>
    <cellStyle name="Normal 11 13 2 3" xfId="2384" xr:uid="{29A9A13E-48EC-412F-B4AF-ADD549F3191C}"/>
    <cellStyle name="Normal 11 13 2 3 2" xfId="2385" xr:uid="{A0E59655-7F61-4E38-8EEB-FB2ED48797A9}"/>
    <cellStyle name="Normal 11 13 2 3 2 2" xfId="2386" xr:uid="{555425D9-6985-4019-8F91-75076B03D7DF}"/>
    <cellStyle name="Normal 11 13 2 3 3" xfId="2387" xr:uid="{53CAC107-E74A-48A5-BE02-C83F328DD93C}"/>
    <cellStyle name="Normal 11 13 2 3 4" xfId="2388" xr:uid="{CDE9EDB9-9675-4CC1-B152-C15EE30DC3FC}"/>
    <cellStyle name="Normal 11 13 2 3 5" xfId="2389" xr:uid="{C97C5EC6-4E6F-4CA3-BFD8-593015C937FA}"/>
    <cellStyle name="Normal 11 13 2 4" xfId="2390" xr:uid="{5D0521AA-3146-4FDF-831D-869DCA469A04}"/>
    <cellStyle name="Normal 11 13 2 4 2" xfId="2391" xr:uid="{CA8ED648-B10E-42DD-BE0F-0EB2DA15A95E}"/>
    <cellStyle name="Normal 11 13 2 5" xfId="2392" xr:uid="{55092AB8-E337-4D26-8E21-C21060828DA2}"/>
    <cellStyle name="Normal 11 13 2 6" xfId="2393" xr:uid="{B786DD9B-6868-4F75-9EFC-DF45364CF864}"/>
    <cellStyle name="Normal 11 13 2 7" xfId="2394" xr:uid="{D9834B22-E5FA-4202-9780-AA1BD583DB88}"/>
    <cellStyle name="Normal 11 13 2 8" xfId="2395" xr:uid="{0D368644-FEF0-4B8D-8AD5-B4A173996E9F}"/>
    <cellStyle name="Normal 11 13 2 9" xfId="2396" xr:uid="{3EEE9402-2824-49AC-B387-7AB76930D69E}"/>
    <cellStyle name="Normal 11 13 3" xfId="2397" xr:uid="{21347A0A-D067-4D2D-B21E-B6F6D8E367EC}"/>
    <cellStyle name="Normal 11 13 3 10" xfId="2398" xr:uid="{8AC8F46C-4BE3-42A0-A816-F2917E7CD960}"/>
    <cellStyle name="Normal 11 13 3 11" xfId="2399" xr:uid="{F511A61C-6025-492E-A726-01B249428AA7}"/>
    <cellStyle name="Normal 11 13 3 2" xfId="2400" xr:uid="{D67A8FD0-3AE2-4B36-90D3-3D12E9CC205C}"/>
    <cellStyle name="Normal 11 13 3 2 2" xfId="2401" xr:uid="{3CD47845-86BF-4A32-A16D-703D84EFF9CA}"/>
    <cellStyle name="Normal 11 13 3 2 2 2" xfId="2402" xr:uid="{60DF3AF8-D5D1-4329-9630-6E7615EC125B}"/>
    <cellStyle name="Normal 11 13 3 2 3" xfId="2403" xr:uid="{940737FB-B85A-431F-B793-C3966DF87BF7}"/>
    <cellStyle name="Normal 11 13 3 2 4" xfId="2404" xr:uid="{B8EDC9B5-16A2-4E29-B77B-6D4021E87021}"/>
    <cellStyle name="Normal 11 13 3 2 5" xfId="2405" xr:uid="{AB48CDAD-E590-4AC5-86BF-B6F8F29D1506}"/>
    <cellStyle name="Normal 11 13 3 3" xfId="2406" xr:uid="{9D90A0A6-B186-43F7-B3E9-FA2B9F8BBB70}"/>
    <cellStyle name="Normal 11 13 3 3 2" xfId="2407" xr:uid="{6E368A8E-1E62-4BEA-93C3-01312AD562BD}"/>
    <cellStyle name="Normal 11 13 3 4" xfId="2408" xr:uid="{41A9006B-EF2C-4597-9CAF-9CA71C789B47}"/>
    <cellStyle name="Normal 11 13 3 5" xfId="2409" xr:uid="{8275827B-3F46-4CCD-9702-437D1CCA7B8F}"/>
    <cellStyle name="Normal 11 13 3 6" xfId="2410" xr:uid="{D4E943E1-9991-4BDB-9204-A56C4115701C}"/>
    <cellStyle name="Normal 11 13 3 7" xfId="2411" xr:uid="{B00C3D5C-4958-40D0-936D-B1F8AF55FDA6}"/>
    <cellStyle name="Normal 11 13 3 8" xfId="2412" xr:uid="{B8E00711-B007-47A4-BBAA-30725805A4F3}"/>
    <cellStyle name="Normal 11 13 3 9" xfId="2413" xr:uid="{858624F0-C450-45BE-9FE3-14BF3F5D98C1}"/>
    <cellStyle name="Normal 11 13 4" xfId="2414" xr:uid="{7D307A35-EF69-4456-8067-A861AB9A2992}"/>
    <cellStyle name="Normal 11 13 4 2" xfId="2415" xr:uid="{E7FCD4C2-7EA7-4B7D-88B3-675D99B04AA3}"/>
    <cellStyle name="Normal 11 13 4 2 2" xfId="2416" xr:uid="{FC0F6148-320C-4C7F-BCDD-E0793B2A99E7}"/>
    <cellStyle name="Normal 11 13 4 3" xfId="2417" xr:uid="{1722B397-9191-432E-9E1C-3C6FDC3A33E3}"/>
    <cellStyle name="Normal 11 13 4 4" xfId="2418" xr:uid="{E772DBA9-8C08-4C8C-BFAA-A89D8AD4392A}"/>
    <cellStyle name="Normal 11 13 4 5" xfId="2419" xr:uid="{D45B2E7F-B130-4082-82FC-20B638224829}"/>
    <cellStyle name="Normal 11 13 5" xfId="2420" xr:uid="{25E94DC8-37EB-404B-A30D-0A28DA52FC7A}"/>
    <cellStyle name="Normal 11 13 5 2" xfId="2421" xr:uid="{21ADA0F9-C77C-4B7B-8687-1360F78C502C}"/>
    <cellStyle name="Normal 11 13 6" xfId="2422" xr:uid="{7FBAD475-6EA0-4427-8B05-57E6AFE5B89D}"/>
    <cellStyle name="Normal 11 13 7" xfId="2423" xr:uid="{B7A2BDA6-82D3-4460-AAB5-DC15F043A573}"/>
    <cellStyle name="Normal 11 13 8" xfId="2424" xr:uid="{673EC28E-5597-4CD4-BF15-FCBFAB3D4100}"/>
    <cellStyle name="Normal 11 13 9" xfId="2425" xr:uid="{93C6D7DA-1BCE-4129-98EF-EDB24C2E0B54}"/>
    <cellStyle name="Normal 11 14" xfId="2426" xr:uid="{898C0641-DE63-4419-A34D-CA18B9EC9AAF}"/>
    <cellStyle name="Normal 11 14 10" xfId="2427" xr:uid="{CE801C5E-5075-45DD-9D95-B7B64BBDE26F}"/>
    <cellStyle name="Normal 11 14 11" xfId="2428" xr:uid="{0987920C-8329-4ED9-8774-52D1CEFAB758}"/>
    <cellStyle name="Normal 11 14 12" xfId="2429" xr:uid="{492EA94A-2F41-4A0F-952E-79690FA1A2AD}"/>
    <cellStyle name="Normal 11 14 13" xfId="2430" xr:uid="{FAFF6A0C-8C3D-4E65-9A93-21ECF056F789}"/>
    <cellStyle name="Normal 11 14 14" xfId="2431" xr:uid="{0E3DCBDB-AC14-455A-82F4-C9723B617EE8}"/>
    <cellStyle name="Normal 11 14 2" xfId="2432" xr:uid="{334D7EF9-16F3-4298-A837-988E4BA8CCE8}"/>
    <cellStyle name="Normal 11 14 2 10" xfId="2433" xr:uid="{9AE4D76D-EE95-40EF-ABAB-1338375AFE12}"/>
    <cellStyle name="Normal 11 14 2 11" xfId="2434" xr:uid="{30625050-7F7E-46AD-B9C1-E58C58213EC5}"/>
    <cellStyle name="Normal 11 14 2 12" xfId="2435" xr:uid="{F37B1ED7-69B8-4280-90C7-DED95C1E47BE}"/>
    <cellStyle name="Normal 11 14 2 13" xfId="2436" xr:uid="{5CD733EE-BFD6-4F7F-8B19-9FAD404BE1C1}"/>
    <cellStyle name="Normal 11 14 2 2" xfId="2437" xr:uid="{91EB12CC-A97A-4928-8E2B-6089F0905F78}"/>
    <cellStyle name="Normal 11 14 2 2 10" xfId="2438" xr:uid="{418B6F93-54D7-448F-8681-5A063C54F0DA}"/>
    <cellStyle name="Normal 11 14 2 2 11" xfId="2439" xr:uid="{B1D5C673-8DD2-467C-ABD8-2DE44029339E}"/>
    <cellStyle name="Normal 11 14 2 2 2" xfId="2440" xr:uid="{0B18204A-7379-4EE9-A8BC-17DCD8FE6E84}"/>
    <cellStyle name="Normal 11 14 2 2 2 2" xfId="2441" xr:uid="{8CA46E16-9B1E-4893-B62D-4492FFAA6EFB}"/>
    <cellStyle name="Normal 11 14 2 2 2 2 2" xfId="2442" xr:uid="{01EE9E12-CCF7-41D7-A11F-9324148EE17E}"/>
    <cellStyle name="Normal 11 14 2 2 2 3" xfId="2443" xr:uid="{75B4CD07-00A9-43A9-8D74-364828930B2D}"/>
    <cellStyle name="Normal 11 14 2 2 2 4" xfId="2444" xr:uid="{56EE18C8-8487-4EF8-AA72-3F8441023F44}"/>
    <cellStyle name="Normal 11 14 2 2 2 5" xfId="2445" xr:uid="{3FA1AB3B-FCE5-434B-B365-6EA71567D614}"/>
    <cellStyle name="Normal 11 14 2 2 3" xfId="2446" xr:uid="{11D9C556-2CE3-408F-978B-112318E96E4F}"/>
    <cellStyle name="Normal 11 14 2 2 3 2" xfId="2447" xr:uid="{DC23DF81-1C41-47D3-B564-6510C0365C92}"/>
    <cellStyle name="Normal 11 14 2 2 4" xfId="2448" xr:uid="{897155D5-0C07-4C78-9B6D-A9C740B4310D}"/>
    <cellStyle name="Normal 11 14 2 2 5" xfId="2449" xr:uid="{2678B548-8174-4423-AF61-D2E401B20169}"/>
    <cellStyle name="Normal 11 14 2 2 6" xfId="2450" xr:uid="{7277EA49-F670-4AF1-86B1-F463813A1AD0}"/>
    <cellStyle name="Normal 11 14 2 2 7" xfId="2451" xr:uid="{6F7A5697-E1F9-4DAE-85BF-2BFFC470E62E}"/>
    <cellStyle name="Normal 11 14 2 2 8" xfId="2452" xr:uid="{3374C38F-5A94-4BDC-B8CC-2C43A7F7CD40}"/>
    <cellStyle name="Normal 11 14 2 2 9" xfId="2453" xr:uid="{8CA5C2F6-C97C-4278-880B-5EFBDF3DF9EE}"/>
    <cellStyle name="Normal 11 14 2 3" xfId="2454" xr:uid="{D23F896F-06AC-47CD-B1A1-85A96957F7B9}"/>
    <cellStyle name="Normal 11 14 2 3 2" xfId="2455" xr:uid="{8F373337-F689-400C-A40C-6CC5CA791F81}"/>
    <cellStyle name="Normal 11 14 2 3 2 2" xfId="2456" xr:uid="{15306A09-24DE-4689-AEE0-7B1BF74A9CBF}"/>
    <cellStyle name="Normal 11 14 2 3 3" xfId="2457" xr:uid="{947C60C8-5683-41A8-8794-6728CF8F03F9}"/>
    <cellStyle name="Normal 11 14 2 3 4" xfId="2458" xr:uid="{42200FDE-6F22-4B28-A2C8-C63277C98006}"/>
    <cellStyle name="Normal 11 14 2 3 5" xfId="2459" xr:uid="{7160C6A7-53D2-4110-A331-71695346F845}"/>
    <cellStyle name="Normal 11 14 2 4" xfId="2460" xr:uid="{B7191D6F-5744-40D7-BC2C-7163D5D9F49D}"/>
    <cellStyle name="Normal 11 14 2 4 2" xfId="2461" xr:uid="{55D2D699-EE66-44CF-BD9F-5CD4CAB7919D}"/>
    <cellStyle name="Normal 11 14 2 5" xfId="2462" xr:uid="{547310AB-3380-4E82-8A87-8F94517893DC}"/>
    <cellStyle name="Normal 11 14 2 6" xfId="2463" xr:uid="{E36FF2CF-54DE-42D1-8882-404E4A33EF6E}"/>
    <cellStyle name="Normal 11 14 2 7" xfId="2464" xr:uid="{34889078-1A3E-4EF1-A8DA-BC123917BA34}"/>
    <cellStyle name="Normal 11 14 2 8" xfId="2465" xr:uid="{FF78BEEC-1EE2-4E3E-9E1E-38A8A3ED6BDF}"/>
    <cellStyle name="Normal 11 14 2 9" xfId="2466" xr:uid="{7BD0FCBF-8AAC-49AC-AA4A-B29D932FC0B5}"/>
    <cellStyle name="Normal 11 14 3" xfId="2467" xr:uid="{6F8FC9AD-A333-4FB6-91D6-F2C53A033A40}"/>
    <cellStyle name="Normal 11 14 3 10" xfId="2468" xr:uid="{3DDEA85F-A53F-428E-B940-AC67001496FB}"/>
    <cellStyle name="Normal 11 14 3 11" xfId="2469" xr:uid="{2F492C3A-88A5-401B-BEA1-EB131343DC43}"/>
    <cellStyle name="Normal 11 14 3 2" xfId="2470" xr:uid="{970095D3-5412-46E9-827F-78DBB4D297FC}"/>
    <cellStyle name="Normal 11 14 3 2 2" xfId="2471" xr:uid="{ACDD9A48-FB2D-4A44-BFE2-CF6EC36CF96A}"/>
    <cellStyle name="Normal 11 14 3 2 2 2" xfId="2472" xr:uid="{C4C260CD-3C44-40E3-B6AA-34F178043456}"/>
    <cellStyle name="Normal 11 14 3 2 3" xfId="2473" xr:uid="{832DC95D-49C5-4572-BF60-E04FED03D863}"/>
    <cellStyle name="Normal 11 14 3 2 4" xfId="2474" xr:uid="{032BAE6D-5AD4-49C9-834D-56399E79C9FA}"/>
    <cellStyle name="Normal 11 14 3 2 5" xfId="2475" xr:uid="{04DD1435-8353-446D-99E9-211281F4CF3F}"/>
    <cellStyle name="Normal 11 14 3 3" xfId="2476" xr:uid="{D8807D1C-B386-4DEB-9677-2AD1FED54C53}"/>
    <cellStyle name="Normal 11 14 3 3 2" xfId="2477" xr:uid="{2D563BF7-C404-4425-9257-8A88558CA058}"/>
    <cellStyle name="Normal 11 14 3 4" xfId="2478" xr:uid="{B25FCD8C-5D5D-433A-A099-1F468A59A3C5}"/>
    <cellStyle name="Normal 11 14 3 5" xfId="2479" xr:uid="{4020D365-8734-4367-97CA-ACC0C84734D7}"/>
    <cellStyle name="Normal 11 14 3 6" xfId="2480" xr:uid="{3743BE21-FC0F-4E03-8191-1CA99B6F43D6}"/>
    <cellStyle name="Normal 11 14 3 7" xfId="2481" xr:uid="{3E46AAF0-8AC7-4FAF-8450-1565A892F034}"/>
    <cellStyle name="Normal 11 14 3 8" xfId="2482" xr:uid="{FAC7199D-70DA-4D0B-8545-68383FB81EF9}"/>
    <cellStyle name="Normal 11 14 3 9" xfId="2483" xr:uid="{CECD6B8A-0695-433D-97E9-3327099EB59A}"/>
    <cellStyle name="Normal 11 14 4" xfId="2484" xr:uid="{C8C2237D-BFE1-4B56-ABEF-978728F66027}"/>
    <cellStyle name="Normal 11 14 4 2" xfId="2485" xr:uid="{2821A9ED-D4B3-4708-BBB3-78C767F687BC}"/>
    <cellStyle name="Normal 11 14 4 2 2" xfId="2486" xr:uid="{B59A42C4-CA27-44C4-A5C9-225489222B2F}"/>
    <cellStyle name="Normal 11 14 4 3" xfId="2487" xr:uid="{EB7BF446-45B8-464C-8618-245B5E7335FE}"/>
    <cellStyle name="Normal 11 14 4 4" xfId="2488" xr:uid="{36E65F1E-BC18-4A0B-8607-4BDAAC7DEC40}"/>
    <cellStyle name="Normal 11 14 4 5" xfId="2489" xr:uid="{0CE0C7AD-6087-485D-888D-0E6EBC678AE6}"/>
    <cellStyle name="Normal 11 14 5" xfId="2490" xr:uid="{0F8A6696-1E68-48EB-9EDB-D896A88E634A}"/>
    <cellStyle name="Normal 11 14 5 2" xfId="2491" xr:uid="{465277C1-FDE3-450C-A582-C125FE5E162E}"/>
    <cellStyle name="Normal 11 14 6" xfId="2492" xr:uid="{041D5BAF-B079-4A47-B781-9DA1558AAB85}"/>
    <cellStyle name="Normal 11 14 7" xfId="2493" xr:uid="{EBB76B99-031E-49AC-A08B-70620EE4B14E}"/>
    <cellStyle name="Normal 11 14 8" xfId="2494" xr:uid="{D0565E76-A215-4DDD-A48F-F8DC9A153B41}"/>
    <cellStyle name="Normal 11 14 9" xfId="2495" xr:uid="{0F2BD787-C312-4B3C-A910-F051562C2D9B}"/>
    <cellStyle name="Normal 11 15" xfId="2496" xr:uid="{5CEA3C7B-1B40-41F9-9D48-36238B14F84E}"/>
    <cellStyle name="Normal 11 15 10" xfId="2497" xr:uid="{4642C9BB-8304-4276-8451-8C3A4A46120B}"/>
    <cellStyle name="Normal 11 15 11" xfId="2498" xr:uid="{5192F52B-63A7-438C-9018-2161E4A23C2E}"/>
    <cellStyle name="Normal 11 15 12" xfId="2499" xr:uid="{C897C103-39DE-4753-90D9-A99D434E9EF0}"/>
    <cellStyle name="Normal 11 15 13" xfId="2500" xr:uid="{87D2F3DD-3F2D-44D6-AF7B-9217272B0BA8}"/>
    <cellStyle name="Normal 11 15 14" xfId="2501" xr:uid="{06BB1E7F-E471-446E-A8D9-C903CAB71E2F}"/>
    <cellStyle name="Normal 11 15 2" xfId="2502" xr:uid="{4328978F-695C-4C80-AF72-DEFB0D7CAAF9}"/>
    <cellStyle name="Normal 11 15 2 10" xfId="2503" xr:uid="{E0B8ABFE-7B15-4672-A5CE-21A161AC331C}"/>
    <cellStyle name="Normal 11 15 2 11" xfId="2504" xr:uid="{7BAF01D6-18C8-4F54-9D39-881AB2940EC7}"/>
    <cellStyle name="Normal 11 15 2 12" xfId="2505" xr:uid="{A0713CA7-7913-4D68-A147-A835EF5AC45E}"/>
    <cellStyle name="Normal 11 15 2 13" xfId="2506" xr:uid="{660F0E5A-2D5C-4003-8712-8B1E4F63C45D}"/>
    <cellStyle name="Normal 11 15 2 2" xfId="2507" xr:uid="{4DCC30AE-C2F2-49E8-AB61-B653214F79D7}"/>
    <cellStyle name="Normal 11 15 2 2 10" xfId="2508" xr:uid="{9B09449F-565A-4998-8909-33237A78DB31}"/>
    <cellStyle name="Normal 11 15 2 2 11" xfId="2509" xr:uid="{F4358D49-4B4E-49B1-8108-E349968A983C}"/>
    <cellStyle name="Normal 11 15 2 2 2" xfId="2510" xr:uid="{704B90B3-DE10-431C-B65C-1BDBE2E62E7F}"/>
    <cellStyle name="Normal 11 15 2 2 2 2" xfId="2511" xr:uid="{411EABF9-ECB0-4BC8-AC99-F3D3369C8E7E}"/>
    <cellStyle name="Normal 11 15 2 2 2 2 2" xfId="2512" xr:uid="{AE174E46-DBFD-4CD5-96AC-7E21BE30674F}"/>
    <cellStyle name="Normal 11 15 2 2 2 3" xfId="2513" xr:uid="{B29EA1C6-1BE6-4CEC-9C3B-0F35743449B7}"/>
    <cellStyle name="Normal 11 15 2 2 2 4" xfId="2514" xr:uid="{595E21C8-5989-4ABD-ABDF-E472373E415F}"/>
    <cellStyle name="Normal 11 15 2 2 2 5" xfId="2515" xr:uid="{0335D297-7D16-42EE-A554-99BE79776748}"/>
    <cellStyle name="Normal 11 15 2 2 3" xfId="2516" xr:uid="{F6D33B29-76FA-4D4B-805F-BE581BDB3533}"/>
    <cellStyle name="Normal 11 15 2 2 3 2" xfId="2517" xr:uid="{848FC36B-AE3A-437D-8C14-F7C278E78C21}"/>
    <cellStyle name="Normal 11 15 2 2 4" xfId="2518" xr:uid="{9A043F26-D1A7-4A69-A063-F50113F2CBAD}"/>
    <cellStyle name="Normal 11 15 2 2 5" xfId="2519" xr:uid="{5B2E50B0-97AF-4FAC-83CD-5F3FD7CB458F}"/>
    <cellStyle name="Normal 11 15 2 2 6" xfId="2520" xr:uid="{683E9644-595E-4FC2-8B0E-C9BE2B04ECDB}"/>
    <cellStyle name="Normal 11 15 2 2 7" xfId="2521" xr:uid="{CE7A1B2F-9191-4A8C-B664-1075F420FAEF}"/>
    <cellStyle name="Normal 11 15 2 2 8" xfId="2522" xr:uid="{938AE9C2-9C73-4EF8-B873-4E8BB8071E1E}"/>
    <cellStyle name="Normal 11 15 2 2 9" xfId="2523" xr:uid="{ADB2FEE0-64C4-4C15-AC93-0AFF24412B89}"/>
    <cellStyle name="Normal 11 15 2 3" xfId="2524" xr:uid="{4A2E8CAE-BF10-4E4F-974F-36AB796B4E54}"/>
    <cellStyle name="Normal 11 15 2 3 2" xfId="2525" xr:uid="{0C99CBCA-28D3-4B09-9D4F-7675098E1F3C}"/>
    <cellStyle name="Normal 11 15 2 3 2 2" xfId="2526" xr:uid="{10DA0EC9-94EE-416E-89FA-6C6571C92938}"/>
    <cellStyle name="Normal 11 15 2 3 3" xfId="2527" xr:uid="{A51FBFA0-942A-4AC1-B2DF-CB47A30B80E9}"/>
    <cellStyle name="Normal 11 15 2 3 4" xfId="2528" xr:uid="{A90621CC-C0A3-4F9D-A7BB-9E3F3D35CFFF}"/>
    <cellStyle name="Normal 11 15 2 3 5" xfId="2529" xr:uid="{2D7323A5-D416-499B-9FE2-A506AF3D19F9}"/>
    <cellStyle name="Normal 11 15 2 4" xfId="2530" xr:uid="{9C942116-1ACB-4ACD-B96C-4E7C5207F06A}"/>
    <cellStyle name="Normal 11 15 2 4 2" xfId="2531" xr:uid="{DFB4D54A-1C2D-47E3-B3F8-58CFA3F08337}"/>
    <cellStyle name="Normal 11 15 2 5" xfId="2532" xr:uid="{F216D4CF-1A75-4D02-8C99-80A5BA25C451}"/>
    <cellStyle name="Normal 11 15 2 6" xfId="2533" xr:uid="{48A6AE8D-FB7F-4124-89F2-0820F58ED557}"/>
    <cellStyle name="Normal 11 15 2 7" xfId="2534" xr:uid="{334BF265-5A5E-432C-87F4-7E411ABCF1F0}"/>
    <cellStyle name="Normal 11 15 2 8" xfId="2535" xr:uid="{A19FF454-E94A-4B4C-A649-87A6FAAA70FF}"/>
    <cellStyle name="Normal 11 15 2 9" xfId="2536" xr:uid="{4F653DD6-AB10-4D58-B92E-2B1B2AA5AFDF}"/>
    <cellStyle name="Normal 11 15 3" xfId="2537" xr:uid="{7C7D88B0-A006-4584-B1BB-5C51DCD913F0}"/>
    <cellStyle name="Normal 11 15 3 10" xfId="2538" xr:uid="{EDB144BB-1BFA-45B9-AF50-29CA9E80EB96}"/>
    <cellStyle name="Normal 11 15 3 11" xfId="2539" xr:uid="{8AE7D6B1-F3C6-4D1E-8E29-B567D498B6B9}"/>
    <cellStyle name="Normal 11 15 3 2" xfId="2540" xr:uid="{AF298132-8CA2-4A0B-ABA4-B4F198949834}"/>
    <cellStyle name="Normal 11 15 3 2 2" xfId="2541" xr:uid="{8EF4470E-72BC-49DB-8901-F649F77BC2C8}"/>
    <cellStyle name="Normal 11 15 3 2 2 2" xfId="2542" xr:uid="{084629AE-B296-4E6A-B241-6435F3FEAD57}"/>
    <cellStyle name="Normal 11 15 3 2 3" xfId="2543" xr:uid="{7EECA8B9-4730-42A9-90C6-56638C1B2BC3}"/>
    <cellStyle name="Normal 11 15 3 2 4" xfId="2544" xr:uid="{1DEF223C-F19D-469E-A7B2-DDF9DC0789AF}"/>
    <cellStyle name="Normal 11 15 3 2 5" xfId="2545" xr:uid="{1274A7F9-930C-4F5E-84AF-FE3D6770C44F}"/>
    <cellStyle name="Normal 11 15 3 3" xfId="2546" xr:uid="{A459D0C4-0D85-4E23-9C99-9533DB0C3DF6}"/>
    <cellStyle name="Normal 11 15 3 3 2" xfId="2547" xr:uid="{FD038632-8E79-40CD-92FE-B26B8B91AD27}"/>
    <cellStyle name="Normal 11 15 3 4" xfId="2548" xr:uid="{AE8E4B30-DF23-4FA0-81BE-EC3DD28F21B4}"/>
    <cellStyle name="Normal 11 15 3 5" xfId="2549" xr:uid="{97A73909-3DF7-4324-A03D-FA2847A4D880}"/>
    <cellStyle name="Normal 11 15 3 6" xfId="2550" xr:uid="{B51FDC1D-D880-4896-BF30-708DF0E68819}"/>
    <cellStyle name="Normal 11 15 3 7" xfId="2551" xr:uid="{FAF127C0-61A7-4950-B3AC-7FD7B6A8FC59}"/>
    <cellStyle name="Normal 11 15 3 8" xfId="2552" xr:uid="{85C89C2F-59BB-4DA1-B4DC-34896B283E5A}"/>
    <cellStyle name="Normal 11 15 3 9" xfId="2553" xr:uid="{25BCB5B3-C322-4738-9F12-611EC8AE5381}"/>
    <cellStyle name="Normal 11 15 4" xfId="2554" xr:uid="{4822D2FC-CA7E-482A-98F5-D3799C6A2746}"/>
    <cellStyle name="Normal 11 15 4 2" xfId="2555" xr:uid="{A4EEE72B-0F6D-4DC5-9760-F1680C8AA9B8}"/>
    <cellStyle name="Normal 11 15 4 2 2" xfId="2556" xr:uid="{22019A8A-8749-4267-A7B9-109D896F2102}"/>
    <cellStyle name="Normal 11 15 4 3" xfId="2557" xr:uid="{62A8E50E-57C7-4970-8A35-F33F1E7725E4}"/>
    <cellStyle name="Normal 11 15 4 4" xfId="2558" xr:uid="{1C9AD756-71CF-4FC8-893A-461B002AD8C5}"/>
    <cellStyle name="Normal 11 15 4 5" xfId="2559" xr:uid="{98D4FAA1-387F-4FD1-9CEA-0A43AB4F634F}"/>
    <cellStyle name="Normal 11 15 5" xfId="2560" xr:uid="{A840362D-3CFC-4070-AD51-3B4727EAB8A2}"/>
    <cellStyle name="Normal 11 15 5 2" xfId="2561" xr:uid="{884716C3-7B2F-4319-8E61-84301AEB1E08}"/>
    <cellStyle name="Normal 11 15 6" xfId="2562" xr:uid="{6C5D2571-A685-4A70-9B70-203A7A2FF20D}"/>
    <cellStyle name="Normal 11 15 7" xfId="2563" xr:uid="{0D52F4F5-4BC8-450A-9781-C17AFFBF8091}"/>
    <cellStyle name="Normal 11 15 8" xfId="2564" xr:uid="{5551AB35-518A-4FB1-A5E3-77783C447D2A}"/>
    <cellStyle name="Normal 11 15 9" xfId="2565" xr:uid="{842693D6-6522-4797-A9F1-BA6C7FF46D2B}"/>
    <cellStyle name="Normal 11 16" xfId="2566" xr:uid="{2AB42D7F-E3CC-45A5-8B05-4628C4A632D5}"/>
    <cellStyle name="Normal 11 16 10" xfId="2567" xr:uid="{9B83A010-BBD3-4212-9C11-48D65DADE955}"/>
    <cellStyle name="Normal 11 16 11" xfId="2568" xr:uid="{1ABC3A39-09ED-48E5-93E3-53D23E9D1624}"/>
    <cellStyle name="Normal 11 16 12" xfId="2569" xr:uid="{E2ABE66C-20AF-4E5F-ABA5-7E6FEC9711E7}"/>
    <cellStyle name="Normal 11 16 13" xfId="2570" xr:uid="{9F1FC7E1-3B18-427B-AEEC-6CA2E7275C4F}"/>
    <cellStyle name="Normal 11 16 14" xfId="2571" xr:uid="{BF5B8BE3-FF5E-4948-90E0-DA3D855C10FA}"/>
    <cellStyle name="Normal 11 16 2" xfId="2572" xr:uid="{CCABC70D-05B1-452F-B8E8-44359CBFC39B}"/>
    <cellStyle name="Normal 11 16 2 10" xfId="2573" xr:uid="{F762918A-D116-4A00-BFFA-E86DA9323979}"/>
    <cellStyle name="Normal 11 16 2 11" xfId="2574" xr:uid="{079B6200-39BF-46E9-A6A0-BB8537CCFB70}"/>
    <cellStyle name="Normal 11 16 2 12" xfId="2575" xr:uid="{8A064C46-1AD9-4542-9A07-2A2F137A6665}"/>
    <cellStyle name="Normal 11 16 2 13" xfId="2576" xr:uid="{B14B21FF-74CE-49E8-A89D-E04DDBF2CAEC}"/>
    <cellStyle name="Normal 11 16 2 2" xfId="2577" xr:uid="{D56CCC63-4E1A-4DAA-922E-F75D9E03FAC3}"/>
    <cellStyle name="Normal 11 16 2 2 10" xfId="2578" xr:uid="{2D3D5E90-BBC3-4A71-8CB8-D373E44A80A2}"/>
    <cellStyle name="Normal 11 16 2 2 11" xfId="2579" xr:uid="{D67498B3-2BBB-4834-B7CB-3115F9B7E734}"/>
    <cellStyle name="Normal 11 16 2 2 2" xfId="2580" xr:uid="{32B5BCFB-8906-4324-818C-D40E516D875F}"/>
    <cellStyle name="Normal 11 16 2 2 2 2" xfId="2581" xr:uid="{8E6878BA-E3E6-46F0-A559-0881145D51F4}"/>
    <cellStyle name="Normal 11 16 2 2 2 2 2" xfId="2582" xr:uid="{7FFD99D6-FFBA-42EF-911C-24A52ED09A93}"/>
    <cellStyle name="Normal 11 16 2 2 2 3" xfId="2583" xr:uid="{EC1A365D-FBC3-4A9A-B40C-4D489D0DFFDC}"/>
    <cellStyle name="Normal 11 16 2 2 2 4" xfId="2584" xr:uid="{184B4BB7-2DE8-4249-BF0B-52B68CF8FD0B}"/>
    <cellStyle name="Normal 11 16 2 2 2 5" xfId="2585" xr:uid="{8FEEE2D3-C3C2-4203-9E7A-91068142504A}"/>
    <cellStyle name="Normal 11 16 2 2 3" xfId="2586" xr:uid="{DB790025-8AEB-40DF-82CD-48F3B7D8D853}"/>
    <cellStyle name="Normal 11 16 2 2 3 2" xfId="2587" xr:uid="{F2636A82-4486-4D23-869F-3361D6F88EDC}"/>
    <cellStyle name="Normal 11 16 2 2 4" xfId="2588" xr:uid="{4A29E613-7AAC-4517-A53A-8DCDFD09F142}"/>
    <cellStyle name="Normal 11 16 2 2 5" xfId="2589" xr:uid="{277F6E51-B107-460F-A795-EA51B4645CCE}"/>
    <cellStyle name="Normal 11 16 2 2 6" xfId="2590" xr:uid="{9BF31F4E-CE8F-4443-A711-8351A14B27BF}"/>
    <cellStyle name="Normal 11 16 2 2 7" xfId="2591" xr:uid="{7790A294-8653-4422-8BCE-897A0707E1B0}"/>
    <cellStyle name="Normal 11 16 2 2 8" xfId="2592" xr:uid="{E3A568DF-3041-4911-8565-3385647153F2}"/>
    <cellStyle name="Normal 11 16 2 2 9" xfId="2593" xr:uid="{BF57E475-4901-4E5D-9902-6042DB3B61B4}"/>
    <cellStyle name="Normal 11 16 2 3" xfId="2594" xr:uid="{F5897F5C-C31D-40DF-87B6-1AFA4DB19AC9}"/>
    <cellStyle name="Normal 11 16 2 3 2" xfId="2595" xr:uid="{E57C6CF8-645A-4556-955E-D3A7A03EC24B}"/>
    <cellStyle name="Normal 11 16 2 3 2 2" xfId="2596" xr:uid="{331EA443-73A2-41E0-B2D9-BB191551B0C6}"/>
    <cellStyle name="Normal 11 16 2 3 3" xfId="2597" xr:uid="{A1401E3C-F35D-484F-9B5D-B7F0C5C3F820}"/>
    <cellStyle name="Normal 11 16 2 3 4" xfId="2598" xr:uid="{0564DF19-C156-43FA-BFA6-57A0622DDF40}"/>
    <cellStyle name="Normal 11 16 2 3 5" xfId="2599" xr:uid="{81A8EA66-7BDA-44B2-AB8E-9983CBCB5E3E}"/>
    <cellStyle name="Normal 11 16 2 4" xfId="2600" xr:uid="{673CB454-46DB-49E0-8742-6C369BE5E6EC}"/>
    <cellStyle name="Normal 11 16 2 4 2" xfId="2601" xr:uid="{9E3BD2BE-39C2-48F3-8C2F-7F035673F3F2}"/>
    <cellStyle name="Normal 11 16 2 5" xfId="2602" xr:uid="{133F875E-D86A-4330-9122-BD2C86A7435E}"/>
    <cellStyle name="Normal 11 16 2 6" xfId="2603" xr:uid="{17108CBE-1DE5-40ED-8BFA-87DE9D2DBE5E}"/>
    <cellStyle name="Normal 11 16 2 7" xfId="2604" xr:uid="{038AF4EF-95D2-48A2-9C43-7A1E632F975A}"/>
    <cellStyle name="Normal 11 16 2 8" xfId="2605" xr:uid="{05658415-0BAA-4853-981E-80688531BE25}"/>
    <cellStyle name="Normal 11 16 2 9" xfId="2606" xr:uid="{9337D19C-32E2-4226-8811-459EAAFF954C}"/>
    <cellStyle name="Normal 11 16 3" xfId="2607" xr:uid="{3ACA6D16-5BAE-4837-970D-A9290E5D41C3}"/>
    <cellStyle name="Normal 11 16 3 10" xfId="2608" xr:uid="{998989FC-DBC6-450B-B2AB-260DA829A320}"/>
    <cellStyle name="Normal 11 16 3 11" xfId="2609" xr:uid="{C87FD037-85F2-492E-B6E5-DDC12A52A9F3}"/>
    <cellStyle name="Normal 11 16 3 2" xfId="2610" xr:uid="{77144E63-D77A-4F07-AB37-2046E55BBFD0}"/>
    <cellStyle name="Normal 11 16 3 2 2" xfId="2611" xr:uid="{C983B5E5-4934-4A5D-AC50-91738EC71F68}"/>
    <cellStyle name="Normal 11 16 3 2 2 2" xfId="2612" xr:uid="{EC9D1AE9-C43B-4B87-822A-70563E246A39}"/>
    <cellStyle name="Normal 11 16 3 2 3" xfId="2613" xr:uid="{3E7474B8-AC29-4792-840A-C7030F62B70D}"/>
    <cellStyle name="Normal 11 16 3 2 4" xfId="2614" xr:uid="{C7DFDC28-944B-4E55-B8B0-3EDFA72A68A4}"/>
    <cellStyle name="Normal 11 16 3 2 5" xfId="2615" xr:uid="{CC6A1C17-5409-4C52-BFAC-A93FBCCB0318}"/>
    <cellStyle name="Normal 11 16 3 3" xfId="2616" xr:uid="{C3CDFFBF-4668-4591-A953-C4CA2B846ECE}"/>
    <cellStyle name="Normal 11 16 3 3 2" xfId="2617" xr:uid="{05E2D6FD-5D80-4DF1-83B4-523C581EDC15}"/>
    <cellStyle name="Normal 11 16 3 4" xfId="2618" xr:uid="{6361E555-24F1-43AF-9ED5-AAA4E15BABD4}"/>
    <cellStyle name="Normal 11 16 3 5" xfId="2619" xr:uid="{51AB7D63-F445-411E-B3D7-107520C7DC42}"/>
    <cellStyle name="Normal 11 16 3 6" xfId="2620" xr:uid="{D9BBAF42-49BD-4237-927A-73756CE9356F}"/>
    <cellStyle name="Normal 11 16 3 7" xfId="2621" xr:uid="{29B96D63-F47E-44F1-91C0-A58AD69E7D0E}"/>
    <cellStyle name="Normal 11 16 3 8" xfId="2622" xr:uid="{EE3B382F-6796-494D-BDF0-6DAE62FBD61D}"/>
    <cellStyle name="Normal 11 16 3 9" xfId="2623" xr:uid="{3C1CF605-E4C9-48D2-9FBC-A68827F3578C}"/>
    <cellStyle name="Normal 11 16 4" xfId="2624" xr:uid="{8530C784-BAE4-4757-ACF8-DFBFCC068DC6}"/>
    <cellStyle name="Normal 11 16 4 2" xfId="2625" xr:uid="{1C88CE6C-8F49-4FCB-9A3D-CB95B2088819}"/>
    <cellStyle name="Normal 11 16 4 2 2" xfId="2626" xr:uid="{420BCF05-F4EC-4851-AD63-125097685568}"/>
    <cellStyle name="Normal 11 16 4 3" xfId="2627" xr:uid="{3F9A80AB-F555-46DA-9384-AB84F42B955D}"/>
    <cellStyle name="Normal 11 16 4 4" xfId="2628" xr:uid="{68016CA9-D361-40E2-92C2-B8B564A52762}"/>
    <cellStyle name="Normal 11 16 4 5" xfId="2629" xr:uid="{CDE43762-9731-48FC-B431-E69AF6802F28}"/>
    <cellStyle name="Normal 11 16 5" xfId="2630" xr:uid="{583D5466-339A-45E3-8CAA-7B6C62BEAEA3}"/>
    <cellStyle name="Normal 11 16 5 2" xfId="2631" xr:uid="{75F30B53-A438-4A17-8D5B-6F171A2ADDAA}"/>
    <cellStyle name="Normal 11 16 6" xfId="2632" xr:uid="{720590DA-C579-4D1B-82AF-DF244BD5C58E}"/>
    <cellStyle name="Normal 11 16 7" xfId="2633" xr:uid="{A2E7793F-833E-446B-81EF-66683BDF8191}"/>
    <cellStyle name="Normal 11 16 8" xfId="2634" xr:uid="{63465B1B-C2A0-416E-B177-27381B33332B}"/>
    <cellStyle name="Normal 11 16 9" xfId="2635" xr:uid="{1CEEF831-C9E7-405A-8F83-E74B6C145398}"/>
    <cellStyle name="Normal 11 17" xfId="2636" xr:uid="{6AB6A9F9-6BD2-4519-A7E3-421F7BFD9CC0}"/>
    <cellStyle name="Normal 11 17 10" xfId="2637" xr:uid="{01B70C73-523F-4C0A-95A9-EDB704A01551}"/>
    <cellStyle name="Normal 11 17 11" xfId="2638" xr:uid="{3B4E58F7-3521-4F8E-A4A8-FBE510D371FD}"/>
    <cellStyle name="Normal 11 17 12" xfId="2639" xr:uid="{073314F4-473E-4EDA-9877-084942F2EE7C}"/>
    <cellStyle name="Normal 11 17 13" xfId="2640" xr:uid="{A933B303-6D3F-48D3-A205-65DB75929FD0}"/>
    <cellStyle name="Normal 11 17 14" xfId="2641" xr:uid="{7D5FCE18-5A5D-4E2B-9BFF-D75435BB4F13}"/>
    <cellStyle name="Normal 11 17 2" xfId="2642" xr:uid="{46981E90-AADA-46A3-A5F7-A0975D5E4025}"/>
    <cellStyle name="Normal 11 17 2 10" xfId="2643" xr:uid="{A6BA9F3F-C445-4A26-9BF3-1D55B503C37D}"/>
    <cellStyle name="Normal 11 17 2 11" xfId="2644" xr:uid="{4CBB308F-3834-4376-B5D0-3A24CCD75F27}"/>
    <cellStyle name="Normal 11 17 2 12" xfId="2645" xr:uid="{377A793B-80AF-48BF-82B7-E2F61C525447}"/>
    <cellStyle name="Normal 11 17 2 13" xfId="2646" xr:uid="{070F98B0-EE67-4794-B35C-1B8EF957603B}"/>
    <cellStyle name="Normal 11 17 2 2" xfId="2647" xr:uid="{04074E6C-2B7D-4D9F-9138-2607DDE1EEC0}"/>
    <cellStyle name="Normal 11 17 2 2 10" xfId="2648" xr:uid="{63D1A8A5-5AC7-43F6-A75B-1BDB962B7CD7}"/>
    <cellStyle name="Normal 11 17 2 2 11" xfId="2649" xr:uid="{1A62E9A7-831D-4E33-AF5C-857305509E3F}"/>
    <cellStyle name="Normal 11 17 2 2 2" xfId="2650" xr:uid="{6DC92F41-023C-4FE1-8493-E7DF31BE2F96}"/>
    <cellStyle name="Normal 11 17 2 2 2 2" xfId="2651" xr:uid="{D731D68F-B26A-45DE-8621-1CF945244C9E}"/>
    <cellStyle name="Normal 11 17 2 2 2 2 2" xfId="2652" xr:uid="{7847F517-CE12-4DEA-9D17-01F1FAAA58D0}"/>
    <cellStyle name="Normal 11 17 2 2 2 3" xfId="2653" xr:uid="{EA4B6D89-8809-407B-9391-69E8644491D9}"/>
    <cellStyle name="Normal 11 17 2 2 2 4" xfId="2654" xr:uid="{E9DB8F80-2420-4B14-BF4E-EFC27860ECE0}"/>
    <cellStyle name="Normal 11 17 2 2 2 5" xfId="2655" xr:uid="{BF1C63CE-65AA-45AB-A5A2-42B3108F8EE1}"/>
    <cellStyle name="Normal 11 17 2 2 3" xfId="2656" xr:uid="{2FCE8636-7811-4944-8621-0D46E381878F}"/>
    <cellStyle name="Normal 11 17 2 2 3 2" xfId="2657" xr:uid="{8516004C-FBA2-468B-834C-A70C2DE958C2}"/>
    <cellStyle name="Normal 11 17 2 2 4" xfId="2658" xr:uid="{EDF0F0C6-2FFE-4623-802F-B1BC8A065278}"/>
    <cellStyle name="Normal 11 17 2 2 5" xfId="2659" xr:uid="{3E523C53-0658-4D91-A03D-7A3293340FC1}"/>
    <cellStyle name="Normal 11 17 2 2 6" xfId="2660" xr:uid="{E6B2ED76-3C7A-4132-8110-484D97E3B0BB}"/>
    <cellStyle name="Normal 11 17 2 2 7" xfId="2661" xr:uid="{6BED6900-0A21-4609-9F6B-837D25775083}"/>
    <cellStyle name="Normal 11 17 2 2 8" xfId="2662" xr:uid="{EA399973-6591-4983-85AD-12CFCE9443DA}"/>
    <cellStyle name="Normal 11 17 2 2 9" xfId="2663" xr:uid="{A50B9A2C-F292-4076-A45E-6506AA24D11F}"/>
    <cellStyle name="Normal 11 17 2 3" xfId="2664" xr:uid="{738973AE-E996-4019-9F5E-42612BD4A73B}"/>
    <cellStyle name="Normal 11 17 2 3 2" xfId="2665" xr:uid="{B8A9F560-6DEB-4E4E-8868-4E47E82E0366}"/>
    <cellStyle name="Normal 11 17 2 3 2 2" xfId="2666" xr:uid="{75973BF3-3014-4D96-9090-018F0899E9C5}"/>
    <cellStyle name="Normal 11 17 2 3 3" xfId="2667" xr:uid="{38D8FCB9-FEFC-4868-923B-CF6E5BED9357}"/>
    <cellStyle name="Normal 11 17 2 3 4" xfId="2668" xr:uid="{1B27E679-D08F-4EF5-B12F-79F2110F1154}"/>
    <cellStyle name="Normal 11 17 2 3 5" xfId="2669" xr:uid="{BEBA46F3-F56D-42E3-A444-CEBBA63B8545}"/>
    <cellStyle name="Normal 11 17 2 4" xfId="2670" xr:uid="{0AE84CA6-9EBB-4FEE-972A-855D5C550B5A}"/>
    <cellStyle name="Normal 11 17 2 4 2" xfId="2671" xr:uid="{6F79726D-4676-4AE0-8621-5F95BD2115B7}"/>
    <cellStyle name="Normal 11 17 2 5" xfId="2672" xr:uid="{51669315-265C-4D52-8E8B-DF427C387C99}"/>
    <cellStyle name="Normal 11 17 2 6" xfId="2673" xr:uid="{4E2CE64F-781F-40B7-9CE6-6520FB6AD61B}"/>
    <cellStyle name="Normal 11 17 2 7" xfId="2674" xr:uid="{F4218138-54A1-4AD5-BCA9-EB198A1A1445}"/>
    <cellStyle name="Normal 11 17 2 8" xfId="2675" xr:uid="{3AC433DC-D470-445B-8D39-FF86FEB3C70E}"/>
    <cellStyle name="Normal 11 17 2 9" xfId="2676" xr:uid="{1904D632-9204-464B-B22C-59D1163BF638}"/>
    <cellStyle name="Normal 11 17 3" xfId="2677" xr:uid="{27E1538D-C42B-4A42-84C8-294A7B68332C}"/>
    <cellStyle name="Normal 11 17 3 10" xfId="2678" xr:uid="{ED60C90C-7B06-4BE4-AFB1-E8991247E7BE}"/>
    <cellStyle name="Normal 11 17 3 11" xfId="2679" xr:uid="{F4F5E89A-5AD8-429C-98A5-EA5FE0E233E6}"/>
    <cellStyle name="Normal 11 17 3 2" xfId="2680" xr:uid="{FBAC5270-B751-4ED9-9FC6-9427D048A352}"/>
    <cellStyle name="Normal 11 17 3 2 2" xfId="2681" xr:uid="{D2735B85-F54C-471F-A422-9EE15D6DD0D9}"/>
    <cellStyle name="Normal 11 17 3 2 2 2" xfId="2682" xr:uid="{C7710C4E-90E9-4174-8969-D0424636C80F}"/>
    <cellStyle name="Normal 11 17 3 2 3" xfId="2683" xr:uid="{4CAA236F-ED2D-4689-8BB3-627B6E32A1FA}"/>
    <cellStyle name="Normal 11 17 3 2 4" xfId="2684" xr:uid="{AC0E6F87-F44C-4124-89F5-3F1FF2DE5D43}"/>
    <cellStyle name="Normal 11 17 3 2 5" xfId="2685" xr:uid="{9058DBAE-71D0-4105-B712-63AAF56352FC}"/>
    <cellStyle name="Normal 11 17 3 3" xfId="2686" xr:uid="{3B00C7E4-2456-4C86-A27B-B2B4431D71B9}"/>
    <cellStyle name="Normal 11 17 3 3 2" xfId="2687" xr:uid="{592BFDE9-4828-4F08-B07A-ED21473CD04C}"/>
    <cellStyle name="Normal 11 17 3 4" xfId="2688" xr:uid="{58C74E4D-E851-4A12-85E5-13582769FAC0}"/>
    <cellStyle name="Normal 11 17 3 5" xfId="2689" xr:uid="{52C3A4C6-1149-4B2F-81BC-B1DC2D244C88}"/>
    <cellStyle name="Normal 11 17 3 6" xfId="2690" xr:uid="{63D7DDDA-5A1A-41D3-9B14-E737DD0AEADD}"/>
    <cellStyle name="Normal 11 17 3 7" xfId="2691" xr:uid="{376EA5BD-1739-4FEC-ABA3-7713C71653AD}"/>
    <cellStyle name="Normal 11 17 3 8" xfId="2692" xr:uid="{1BB04854-5DD5-47E5-A974-4E9B07ACE8FF}"/>
    <cellStyle name="Normal 11 17 3 9" xfId="2693" xr:uid="{63DC9903-2338-44F1-B285-47C7A0E7E2B8}"/>
    <cellStyle name="Normal 11 17 4" xfId="2694" xr:uid="{03583505-5121-4EF2-9B41-DF906F36B2E7}"/>
    <cellStyle name="Normal 11 17 4 2" xfId="2695" xr:uid="{77FD9F6A-D553-4239-A87A-737EDA0F5DA8}"/>
    <cellStyle name="Normal 11 17 4 2 2" xfId="2696" xr:uid="{4CCA9917-78C6-4347-89E3-24040AD8490B}"/>
    <cellStyle name="Normal 11 17 4 3" xfId="2697" xr:uid="{132B927A-7CBB-4DA2-B8D1-3632110792DC}"/>
    <cellStyle name="Normal 11 17 4 4" xfId="2698" xr:uid="{AB7CEDD9-3989-4E9E-A3C0-A37291E1E9F3}"/>
    <cellStyle name="Normal 11 17 4 5" xfId="2699" xr:uid="{30E40BF4-70E7-4313-B29B-1E9C5F6FC08F}"/>
    <cellStyle name="Normal 11 17 5" xfId="2700" xr:uid="{F7846FFA-1BBB-40BE-B6CF-4A230DAD52AD}"/>
    <cellStyle name="Normal 11 17 5 2" xfId="2701" xr:uid="{193095AC-1CFC-49E9-A7C3-8C547800ABDF}"/>
    <cellStyle name="Normal 11 17 6" xfId="2702" xr:uid="{0EBD0BD5-BEB0-400D-B540-266D66A32FA1}"/>
    <cellStyle name="Normal 11 17 7" xfId="2703" xr:uid="{C495E8F9-0B7C-4500-96F7-31F6137E104D}"/>
    <cellStyle name="Normal 11 17 8" xfId="2704" xr:uid="{29B079E4-8B47-40B0-A65B-A5CB4AFB6631}"/>
    <cellStyle name="Normal 11 17 9" xfId="2705" xr:uid="{1E9D7DEE-61A7-4B5A-9236-10E2E52F94A3}"/>
    <cellStyle name="Normal 11 18" xfId="2706" xr:uid="{E1A6C40B-0EE6-491F-95E2-3B59BC84AC6B}"/>
    <cellStyle name="Normal 11 18 10" xfId="2707" xr:uid="{EF21D63D-B47F-4EA9-B72B-C126D097C359}"/>
    <cellStyle name="Normal 11 18 11" xfId="2708" xr:uid="{C42039C6-0FCC-4FDB-8771-3412DA01E351}"/>
    <cellStyle name="Normal 11 18 12" xfId="2709" xr:uid="{9409F5D4-1192-4A25-AECC-515DDF9791E9}"/>
    <cellStyle name="Normal 11 18 13" xfId="2710" xr:uid="{A00C3265-4111-4435-A972-B65F5A465242}"/>
    <cellStyle name="Normal 11 18 14" xfId="2711" xr:uid="{F94F8D92-0A00-4111-8434-A7A0610ED79D}"/>
    <cellStyle name="Normal 11 18 2" xfId="2712" xr:uid="{466CFBC6-4A29-409B-B905-8B897DD30C54}"/>
    <cellStyle name="Normal 11 18 2 10" xfId="2713" xr:uid="{0C4C6C93-AC3B-4E32-A21F-2FA68F205C63}"/>
    <cellStyle name="Normal 11 18 2 11" xfId="2714" xr:uid="{A738CCF6-5111-4C4C-994A-C7FAA2E16E38}"/>
    <cellStyle name="Normal 11 18 2 12" xfId="2715" xr:uid="{E4C1948C-E79C-4329-BEA6-C6C8883B18FD}"/>
    <cellStyle name="Normal 11 18 2 13" xfId="2716" xr:uid="{775BE31B-CACC-4408-A2B6-71734169882C}"/>
    <cellStyle name="Normal 11 18 2 2" xfId="2717" xr:uid="{87477119-D86D-44CA-B158-FC0923D68959}"/>
    <cellStyle name="Normal 11 18 2 2 10" xfId="2718" xr:uid="{A305EF45-979A-4392-87E4-AAE0DCA8B341}"/>
    <cellStyle name="Normal 11 18 2 2 11" xfId="2719" xr:uid="{6897AAE7-7811-4062-9EB4-BDE65B410A36}"/>
    <cellStyle name="Normal 11 18 2 2 2" xfId="2720" xr:uid="{72439D52-7A56-40A6-80CC-E627DF1EDD92}"/>
    <cellStyle name="Normal 11 18 2 2 2 2" xfId="2721" xr:uid="{A5B671B6-B2D9-43CF-8A99-9E2196545661}"/>
    <cellStyle name="Normal 11 18 2 2 2 2 2" xfId="2722" xr:uid="{B40408F8-0D01-4784-AE1A-5BFFE28934C5}"/>
    <cellStyle name="Normal 11 18 2 2 2 3" xfId="2723" xr:uid="{08B15BE2-EA5F-47AF-96AD-978BDADEA14D}"/>
    <cellStyle name="Normal 11 18 2 2 2 4" xfId="2724" xr:uid="{F5140BA5-3116-4F53-9C7B-A6372745F4CE}"/>
    <cellStyle name="Normal 11 18 2 2 2 5" xfId="2725" xr:uid="{2189DA98-607B-48F2-8CB2-C9F682AC3ACD}"/>
    <cellStyle name="Normal 11 18 2 2 3" xfId="2726" xr:uid="{D39B50D3-1AD7-4577-8F85-0077C6FEA2CE}"/>
    <cellStyle name="Normal 11 18 2 2 3 2" xfId="2727" xr:uid="{74565A98-1131-455C-94C4-4D454E9813CD}"/>
    <cellStyle name="Normal 11 18 2 2 4" xfId="2728" xr:uid="{CF8B2D7C-1B44-4AF6-B35C-A11DABDC51F7}"/>
    <cellStyle name="Normal 11 18 2 2 5" xfId="2729" xr:uid="{57FB90AC-E4F5-48AC-AC07-8F9A7A84CF03}"/>
    <cellStyle name="Normal 11 18 2 2 6" xfId="2730" xr:uid="{CB9DC76A-A64B-4C2B-9F4A-F343697ECA2C}"/>
    <cellStyle name="Normal 11 18 2 2 7" xfId="2731" xr:uid="{09661B8D-3658-4212-9C69-8F957839C84A}"/>
    <cellStyle name="Normal 11 18 2 2 8" xfId="2732" xr:uid="{0B3AB505-D93F-4A42-80B7-CDF299127D38}"/>
    <cellStyle name="Normal 11 18 2 2 9" xfId="2733" xr:uid="{77EA9B16-AE53-4FDF-8BE5-59778079B303}"/>
    <cellStyle name="Normal 11 18 2 3" xfId="2734" xr:uid="{8AAB5966-4431-4B0D-93B7-77386CC9EB5E}"/>
    <cellStyle name="Normal 11 18 2 3 2" xfId="2735" xr:uid="{7F793A97-E21A-46D2-93DE-D63443DA93AE}"/>
    <cellStyle name="Normal 11 18 2 3 2 2" xfId="2736" xr:uid="{C19B2253-FC8E-40AA-88F8-39F5BF7D7B68}"/>
    <cellStyle name="Normal 11 18 2 3 3" xfId="2737" xr:uid="{97F88ED7-5AFB-4965-A3A1-D7FEEB2E7FD3}"/>
    <cellStyle name="Normal 11 18 2 3 4" xfId="2738" xr:uid="{20C6ED3D-1974-430C-9CF8-BC9AD80861A4}"/>
    <cellStyle name="Normal 11 18 2 3 5" xfId="2739" xr:uid="{204A0B6B-8460-4D7F-BFBC-A46D17F0AFA1}"/>
    <cellStyle name="Normal 11 18 2 4" xfId="2740" xr:uid="{59FE038B-B1E2-42A6-8299-94B0D882B533}"/>
    <cellStyle name="Normal 11 18 2 4 2" xfId="2741" xr:uid="{506D30E0-2A12-4DC7-BA5E-E56275325AD1}"/>
    <cellStyle name="Normal 11 18 2 5" xfId="2742" xr:uid="{036780DF-ABE3-4971-ADBB-005AE59C5E5F}"/>
    <cellStyle name="Normal 11 18 2 6" xfId="2743" xr:uid="{E90EA4F6-EF17-4088-98D5-DF7B1B97D6D8}"/>
    <cellStyle name="Normal 11 18 2 7" xfId="2744" xr:uid="{68C55D3C-4B02-4224-9E65-ED8B6049566A}"/>
    <cellStyle name="Normal 11 18 2 8" xfId="2745" xr:uid="{B422BC13-E4DF-4351-A916-7102A63ECA8C}"/>
    <cellStyle name="Normal 11 18 2 9" xfId="2746" xr:uid="{A4E73E80-9CFD-4703-ACBC-74CE6A8F104A}"/>
    <cellStyle name="Normal 11 18 3" xfId="2747" xr:uid="{9F71348A-4D05-47F6-B5AF-DEE929932EC6}"/>
    <cellStyle name="Normal 11 18 3 10" xfId="2748" xr:uid="{E43D5BCD-0309-4914-B5CC-A609C610396D}"/>
    <cellStyle name="Normal 11 18 3 11" xfId="2749" xr:uid="{13335430-7BDC-48B6-B683-43DF955AE0EE}"/>
    <cellStyle name="Normal 11 18 3 2" xfId="2750" xr:uid="{4D0D8FAE-D605-471C-B652-0FA02688499A}"/>
    <cellStyle name="Normal 11 18 3 2 2" xfId="2751" xr:uid="{E1B761EA-E410-434F-87EC-58D5CA485351}"/>
    <cellStyle name="Normal 11 18 3 2 2 2" xfId="2752" xr:uid="{7E6A71AB-D680-49D2-BB1F-AD47B01B9383}"/>
    <cellStyle name="Normal 11 18 3 2 3" xfId="2753" xr:uid="{B6BEA704-1861-4B26-96D7-2659A9BEBF40}"/>
    <cellStyle name="Normal 11 18 3 2 4" xfId="2754" xr:uid="{52FEC7EA-B74C-4923-9564-00E20AEC6D5B}"/>
    <cellStyle name="Normal 11 18 3 2 5" xfId="2755" xr:uid="{C272FF87-E954-44A8-BE56-722CDD278D9D}"/>
    <cellStyle name="Normal 11 18 3 3" xfId="2756" xr:uid="{33A8C303-C133-4299-8463-D084F74D9551}"/>
    <cellStyle name="Normal 11 18 3 3 2" xfId="2757" xr:uid="{8B554527-1E86-4D5E-9367-05E3C993FFA1}"/>
    <cellStyle name="Normal 11 18 3 4" xfId="2758" xr:uid="{B86BF11C-9C0B-4A5E-BD39-63FA392ABDC9}"/>
    <cellStyle name="Normal 11 18 3 5" xfId="2759" xr:uid="{536121B4-1FB5-4BF9-AF4C-C60FB252A837}"/>
    <cellStyle name="Normal 11 18 3 6" xfId="2760" xr:uid="{D0921D8D-0B74-4EA1-9657-3AB7264652DF}"/>
    <cellStyle name="Normal 11 18 3 7" xfId="2761" xr:uid="{35606850-41FD-4E52-8725-F2DCAFCB4152}"/>
    <cellStyle name="Normal 11 18 3 8" xfId="2762" xr:uid="{A8946017-913C-4354-A446-03F32DC57391}"/>
    <cellStyle name="Normal 11 18 3 9" xfId="2763" xr:uid="{16131986-8C92-426C-8516-85D1B14C6950}"/>
    <cellStyle name="Normal 11 18 4" xfId="2764" xr:uid="{1D69F1CD-9F59-4F14-BC15-1AAAB3A95038}"/>
    <cellStyle name="Normal 11 18 4 2" xfId="2765" xr:uid="{31BD2B63-3702-4971-B8D1-C90B3A3599A6}"/>
    <cellStyle name="Normal 11 18 4 2 2" xfId="2766" xr:uid="{1C415F27-D987-43FB-ADC1-53DBB2CF92EF}"/>
    <cellStyle name="Normal 11 18 4 3" xfId="2767" xr:uid="{6E9115E0-04C8-4BE5-A08A-08E002E81F10}"/>
    <cellStyle name="Normal 11 18 4 4" xfId="2768" xr:uid="{82356D4E-4AA9-4DD3-B3C2-94823D45C373}"/>
    <cellStyle name="Normal 11 18 4 5" xfId="2769" xr:uid="{4F1EF83F-F9A8-432D-B9F4-BA981545A383}"/>
    <cellStyle name="Normal 11 18 5" xfId="2770" xr:uid="{6F833AD2-6D31-4970-8C8F-B92E82461D72}"/>
    <cellStyle name="Normal 11 18 5 2" xfId="2771" xr:uid="{C9AAAB61-09A9-4CEA-9F8F-B63630F010FE}"/>
    <cellStyle name="Normal 11 18 6" xfId="2772" xr:uid="{CB29116B-0E75-491A-9D98-BE84E0E50BD6}"/>
    <cellStyle name="Normal 11 18 7" xfId="2773" xr:uid="{F7239AAE-7BCE-45F1-BBE3-7636B5B33FA0}"/>
    <cellStyle name="Normal 11 18 8" xfId="2774" xr:uid="{6CCF61A8-28AD-44BB-94FC-2D3D833E8B0A}"/>
    <cellStyle name="Normal 11 18 9" xfId="2775" xr:uid="{D8C0941C-E443-484D-8275-96A1BBC48BB4}"/>
    <cellStyle name="Normal 11 19" xfId="2776" xr:uid="{32609E03-DDEC-47D2-BE55-546486557D3C}"/>
    <cellStyle name="Normal 11 19 10" xfId="2777" xr:uid="{516410E3-3593-44AA-962A-AEA9E372C3D6}"/>
    <cellStyle name="Normal 11 19 11" xfId="2778" xr:uid="{25D8577F-9A5F-47B4-936B-07694CD53F04}"/>
    <cellStyle name="Normal 11 19 12" xfId="2779" xr:uid="{005BDFAB-DD1E-4457-86E2-E4402BC9EA10}"/>
    <cellStyle name="Normal 11 19 13" xfId="2780" xr:uid="{9A2A261F-1C90-4A97-9A96-40DCCA52BAB1}"/>
    <cellStyle name="Normal 11 19 14" xfId="2781" xr:uid="{91BE9688-4B6D-4212-8F4A-0B0FF4CE9ABD}"/>
    <cellStyle name="Normal 11 19 2" xfId="2782" xr:uid="{63997265-E01D-4355-9E07-C389603AD928}"/>
    <cellStyle name="Normal 11 19 2 10" xfId="2783" xr:uid="{C8C6C07C-25F9-49DB-A81A-E6678392C44C}"/>
    <cellStyle name="Normal 11 19 2 11" xfId="2784" xr:uid="{B03D0F79-8861-4547-A81D-37463C98D720}"/>
    <cellStyle name="Normal 11 19 2 12" xfId="2785" xr:uid="{D9B16A5E-C11C-46CF-AE75-2F60A8F50F1F}"/>
    <cellStyle name="Normal 11 19 2 13" xfId="2786" xr:uid="{7821C5D5-495B-4B69-8757-3DCD73EF1DEB}"/>
    <cellStyle name="Normal 11 19 2 2" xfId="2787" xr:uid="{60806CF1-D32F-47E3-A93E-53931EB463A7}"/>
    <cellStyle name="Normal 11 19 2 2 10" xfId="2788" xr:uid="{EAF06516-FE4D-46CF-A5DB-19B629AC2151}"/>
    <cellStyle name="Normal 11 19 2 2 11" xfId="2789" xr:uid="{52634C65-2D64-4B93-A49E-DC9ED177282C}"/>
    <cellStyle name="Normal 11 19 2 2 2" xfId="2790" xr:uid="{017978C3-B838-484B-BCBE-147D35464FBE}"/>
    <cellStyle name="Normal 11 19 2 2 2 2" xfId="2791" xr:uid="{E2825FC9-DAB7-4947-9574-3DFF4373730D}"/>
    <cellStyle name="Normal 11 19 2 2 2 2 2" xfId="2792" xr:uid="{FF400214-ED86-45B4-9364-AD84DBF4FF57}"/>
    <cellStyle name="Normal 11 19 2 2 2 3" xfId="2793" xr:uid="{DFA96619-8096-485C-BD0A-B8925BE51C42}"/>
    <cellStyle name="Normal 11 19 2 2 2 4" xfId="2794" xr:uid="{5FBA873B-44CC-40FE-B69E-FE0ADD397995}"/>
    <cellStyle name="Normal 11 19 2 2 2 5" xfId="2795" xr:uid="{F259FFF0-BD65-4E32-9C3A-8566D4F4B876}"/>
    <cellStyle name="Normal 11 19 2 2 3" xfId="2796" xr:uid="{CD8F3D9E-F815-4F27-BF6E-6EF6811D684B}"/>
    <cellStyle name="Normal 11 19 2 2 3 2" xfId="2797" xr:uid="{AEEBEBF9-B158-4BF2-929D-AEB05C9F5875}"/>
    <cellStyle name="Normal 11 19 2 2 4" xfId="2798" xr:uid="{6C08E837-76AB-46F2-AEA5-04B2D9358EBD}"/>
    <cellStyle name="Normal 11 19 2 2 5" xfId="2799" xr:uid="{5C2B53A0-7780-41E4-AF86-B7E70451F6C0}"/>
    <cellStyle name="Normal 11 19 2 2 6" xfId="2800" xr:uid="{DBB85F24-6B3F-4A1E-821D-C433560F24BF}"/>
    <cellStyle name="Normal 11 19 2 2 7" xfId="2801" xr:uid="{9BF089AE-D9A2-47BE-A44E-AD3D9B13C9E5}"/>
    <cellStyle name="Normal 11 19 2 2 8" xfId="2802" xr:uid="{23EE5888-D313-4882-9617-BA1B7E48C267}"/>
    <cellStyle name="Normal 11 19 2 2 9" xfId="2803" xr:uid="{AA0106A0-00C8-4293-959C-42D9AC05FABF}"/>
    <cellStyle name="Normal 11 19 2 3" xfId="2804" xr:uid="{2849A255-4EE9-449C-9EB9-648DF482E2EB}"/>
    <cellStyle name="Normal 11 19 2 3 2" xfId="2805" xr:uid="{3CF15124-1150-4C76-AC36-2A79905B1CE4}"/>
    <cellStyle name="Normal 11 19 2 3 2 2" xfId="2806" xr:uid="{A5050168-225F-4E6A-9EA3-774A5F74806F}"/>
    <cellStyle name="Normal 11 19 2 3 3" xfId="2807" xr:uid="{DA8840B1-E318-457B-B516-BBC482973E75}"/>
    <cellStyle name="Normal 11 19 2 3 4" xfId="2808" xr:uid="{A4B58423-5310-417C-A03E-9DFAEE268465}"/>
    <cellStyle name="Normal 11 19 2 3 5" xfId="2809" xr:uid="{7017A7B7-909A-4510-B896-890C25EAA0D8}"/>
    <cellStyle name="Normal 11 19 2 4" xfId="2810" xr:uid="{7E1F5972-780A-45BC-A7BB-63A7900F92AD}"/>
    <cellStyle name="Normal 11 19 2 4 2" xfId="2811" xr:uid="{9C5F277E-66D0-4653-AA19-8C52681AE259}"/>
    <cellStyle name="Normal 11 19 2 5" xfId="2812" xr:uid="{F630A207-0D08-4F62-80A4-85299F8349EE}"/>
    <cellStyle name="Normal 11 19 2 6" xfId="2813" xr:uid="{98150534-521A-42A9-806F-9083A57646F5}"/>
    <cellStyle name="Normal 11 19 2 7" xfId="2814" xr:uid="{382E2BAC-C957-4A18-86A5-79D1907A8DCF}"/>
    <cellStyle name="Normal 11 19 2 8" xfId="2815" xr:uid="{94B60027-B329-424E-9D9B-DA5E0C4001FE}"/>
    <cellStyle name="Normal 11 19 2 9" xfId="2816" xr:uid="{508B25CC-F4FC-4C98-819E-1BF18DCFD282}"/>
    <cellStyle name="Normal 11 19 3" xfId="2817" xr:uid="{E0D747D3-25DD-433F-9C10-C90251C24EF7}"/>
    <cellStyle name="Normal 11 19 3 10" xfId="2818" xr:uid="{E416E721-E297-4A9B-9ECE-942E4F01205A}"/>
    <cellStyle name="Normal 11 19 3 11" xfId="2819" xr:uid="{D4A59BE5-7B7C-4A85-A0A8-AC5EAEE76DC1}"/>
    <cellStyle name="Normal 11 19 3 2" xfId="2820" xr:uid="{87FD1548-D948-468D-A01E-3E73E8C79513}"/>
    <cellStyle name="Normal 11 19 3 2 2" xfId="2821" xr:uid="{4EB02542-C5DA-48E6-92F3-2F9D53C6C93C}"/>
    <cellStyle name="Normal 11 19 3 2 2 2" xfId="2822" xr:uid="{D4E8DF4F-72F0-4F27-9E91-88924E76B669}"/>
    <cellStyle name="Normal 11 19 3 2 3" xfId="2823" xr:uid="{23463545-59AF-40F4-AF90-FDB0D057D2FC}"/>
    <cellStyle name="Normal 11 19 3 2 4" xfId="2824" xr:uid="{CECB10F0-1539-4CE5-9C84-160D33FEEAA8}"/>
    <cellStyle name="Normal 11 19 3 2 5" xfId="2825" xr:uid="{B9EA3D8E-0B2C-4550-98CC-DCC63DD04E16}"/>
    <cellStyle name="Normal 11 19 3 3" xfId="2826" xr:uid="{34DB4B92-3207-4FD3-8355-19F0761E18B7}"/>
    <cellStyle name="Normal 11 19 3 3 2" xfId="2827" xr:uid="{22D4CC57-A997-46F8-B9B0-90F709BF9D33}"/>
    <cellStyle name="Normal 11 19 3 4" xfId="2828" xr:uid="{7AB37F21-4AB5-4540-94CB-8309800F9C64}"/>
    <cellStyle name="Normal 11 19 3 5" xfId="2829" xr:uid="{E2C4E78E-754B-4950-ABF3-81C6787CB99D}"/>
    <cellStyle name="Normal 11 19 3 6" xfId="2830" xr:uid="{7865AB99-1998-49DF-93CD-FF7132B1CC81}"/>
    <cellStyle name="Normal 11 19 3 7" xfId="2831" xr:uid="{BEF2FE2E-8AE5-4645-9404-F64EE3C575AC}"/>
    <cellStyle name="Normal 11 19 3 8" xfId="2832" xr:uid="{9037FFC6-FC15-4324-B488-70DB2EE960F6}"/>
    <cellStyle name="Normal 11 19 3 9" xfId="2833" xr:uid="{198CA422-F41C-4A25-B4C8-91DED85279AB}"/>
    <cellStyle name="Normal 11 19 4" xfId="2834" xr:uid="{16FC7613-A9EA-481A-BF9D-04E4B29FE992}"/>
    <cellStyle name="Normal 11 19 4 2" xfId="2835" xr:uid="{791E178F-88E9-465A-AC71-5179947A55F6}"/>
    <cellStyle name="Normal 11 19 4 2 2" xfId="2836" xr:uid="{371927FC-0FE8-4CB5-B10B-A7129897F2CD}"/>
    <cellStyle name="Normal 11 19 4 3" xfId="2837" xr:uid="{AF680644-8484-431F-A4E6-D6C5ADF740E5}"/>
    <cellStyle name="Normal 11 19 4 4" xfId="2838" xr:uid="{E78D3B47-E089-4E74-A248-6ED72ABD5B8A}"/>
    <cellStyle name="Normal 11 19 4 5" xfId="2839" xr:uid="{F8812D63-FDD2-40FB-A290-17705680F1B6}"/>
    <cellStyle name="Normal 11 19 5" xfId="2840" xr:uid="{B868F883-6273-463E-A8F3-B370AFEF4BDE}"/>
    <cellStyle name="Normal 11 19 5 2" xfId="2841" xr:uid="{55A7F170-FEA4-4373-8B97-C659B3E0CC99}"/>
    <cellStyle name="Normal 11 19 6" xfId="2842" xr:uid="{7CF3CB3E-D5B2-4C7C-BABD-B69EF532907D}"/>
    <cellStyle name="Normal 11 19 7" xfId="2843" xr:uid="{4DD5C6CB-C7E2-4C23-A733-3113B2F13AB7}"/>
    <cellStyle name="Normal 11 19 8" xfId="2844" xr:uid="{478CB0F9-61BF-4511-ABB6-747E7733B396}"/>
    <cellStyle name="Normal 11 19 9" xfId="2845" xr:uid="{58A7F547-4F6B-4638-8F89-02A437537877}"/>
    <cellStyle name="Normal 11 2" xfId="2846" xr:uid="{55C6B677-FE35-46BF-B9A9-5A546DF972AF}"/>
    <cellStyle name="Normal 11 2 10" xfId="2847" xr:uid="{F4340FF8-6EEB-46DE-8BF3-C93B593E887A}"/>
    <cellStyle name="Normal 11 2 11" xfId="2848" xr:uid="{A45586FE-27A0-4F65-B2D0-DEB671F98F71}"/>
    <cellStyle name="Normal 11 2 12" xfId="2849" xr:uid="{31A71F95-FB6A-4E1F-BB37-4B8D978572C0}"/>
    <cellStyle name="Normal 11 2 13" xfId="2850" xr:uid="{A787A12F-BD1A-44BA-A736-858AA77021AD}"/>
    <cellStyle name="Normal 11 2 14" xfId="2851" xr:uid="{916E78F0-8CFA-4C87-B658-B841141B1A8A}"/>
    <cellStyle name="Normal 11 2 15" xfId="2852" xr:uid="{38DE4F45-1D75-4225-BBB2-F25D4017DCAC}"/>
    <cellStyle name="Normal 11 2 16" xfId="2853" xr:uid="{B0CA0843-A0A3-4C60-92F7-3903EA696FAE}"/>
    <cellStyle name="Normal 11 2 17" xfId="2854" xr:uid="{267B05E9-2E69-48B6-978B-3F5780675076}"/>
    <cellStyle name="Normal 11 2 2" xfId="2855" xr:uid="{20E0C64E-53CF-41D4-9289-FC8A4A7A5281}"/>
    <cellStyle name="Normal 11 2 2 10" xfId="2856" xr:uid="{C3D3BE92-ABEF-4239-902A-E0FDC1FE9FFD}"/>
    <cellStyle name="Normal 11 2 2 11" xfId="2857" xr:uid="{8B373B76-B09A-411A-9CB0-667A63D1664E}"/>
    <cellStyle name="Normal 11 2 2 12" xfId="2858" xr:uid="{4F82D709-A428-4463-8A5F-C394376F3767}"/>
    <cellStyle name="Normal 11 2 2 13" xfId="2859" xr:uid="{D5C2DC6D-EADF-4D59-96AF-61CA86074BCF}"/>
    <cellStyle name="Normal 11 2 2 2" xfId="2860" xr:uid="{C1C47E39-270C-4D47-80C4-43BAEA751CEE}"/>
    <cellStyle name="Normal 11 2 2 2 10" xfId="2861" xr:uid="{FAFF28E9-CB28-47D4-BDBF-886E36E10DA1}"/>
    <cellStyle name="Normal 11 2 2 2 11" xfId="2862" xr:uid="{D63B38E5-AB23-450B-98F9-C40CADEF5DD3}"/>
    <cellStyle name="Normal 11 2 2 2 2" xfId="2863" xr:uid="{D8A90C6D-9996-4F37-B6E7-D116938F87BD}"/>
    <cellStyle name="Normal 11 2 2 2 2 2" xfId="2864" xr:uid="{CDF830AF-2949-4750-80C3-EEB2A340B9BA}"/>
    <cellStyle name="Normal 11 2 2 2 2 2 2" xfId="2865" xr:uid="{A2BF43FC-ACA7-4C98-B07C-A3C4151A5AFF}"/>
    <cellStyle name="Normal 11 2 2 2 2 3" xfId="2866" xr:uid="{86055719-7779-435E-A568-61F90BF4E820}"/>
    <cellStyle name="Normal 11 2 2 2 2 4" xfId="2867" xr:uid="{5939BF4A-1570-42A9-AFBD-A85CD517A6C3}"/>
    <cellStyle name="Normal 11 2 2 2 2 5" xfId="2868" xr:uid="{FCC3C84A-663E-4CA8-8200-7879EDA57F63}"/>
    <cellStyle name="Normal 11 2 2 2 3" xfId="2869" xr:uid="{0D6345B8-B699-41D9-A419-B1317D21C167}"/>
    <cellStyle name="Normal 11 2 2 2 3 2" xfId="2870" xr:uid="{2B2DB20E-255D-4621-BE9F-E56C75415B1B}"/>
    <cellStyle name="Normal 11 2 2 2 4" xfId="2871" xr:uid="{B4323249-A858-43D2-BB46-4FE59C9DAB92}"/>
    <cellStyle name="Normal 11 2 2 2 5" xfId="2872" xr:uid="{06B90C04-558D-40FB-88AA-CFED8F7E1D2D}"/>
    <cellStyle name="Normal 11 2 2 2 6" xfId="2873" xr:uid="{B4BE3AF9-8FF5-4204-85E0-38D1859FC503}"/>
    <cellStyle name="Normal 11 2 2 2 7" xfId="2874" xr:uid="{1717C658-79E9-47B7-AFE5-4368563C6917}"/>
    <cellStyle name="Normal 11 2 2 2 8" xfId="2875" xr:uid="{FB57446B-DB77-47C5-A5F9-E8698F72D853}"/>
    <cellStyle name="Normal 11 2 2 2 9" xfId="2876" xr:uid="{60992098-9CF2-4F0C-A038-B8ACB19D3AD5}"/>
    <cellStyle name="Normal 11 2 2 3" xfId="2877" xr:uid="{D9F61AA5-D6F1-4838-95EC-8ED370F2B60F}"/>
    <cellStyle name="Normal 11 2 2 3 2" xfId="2878" xr:uid="{6DD5A543-3B62-4848-BCB6-E001C504CAEA}"/>
    <cellStyle name="Normal 11 2 2 3 2 2" xfId="2879" xr:uid="{0EDBCE32-F048-4E14-9DE0-C65C8AEB3415}"/>
    <cellStyle name="Normal 11 2 2 3 3" xfId="2880" xr:uid="{C139CD76-F915-4386-908B-5681F7DB1E61}"/>
    <cellStyle name="Normal 11 2 2 3 4" xfId="2881" xr:uid="{906B92BC-7C71-4A4D-B0A4-AD87DA2A2BA9}"/>
    <cellStyle name="Normal 11 2 2 3 5" xfId="2882" xr:uid="{B95EE1B3-C12A-44A8-BF48-5F9D96BF0036}"/>
    <cellStyle name="Normal 11 2 2 4" xfId="2883" xr:uid="{1761FD64-F560-4300-A6A9-A93A6A6FB306}"/>
    <cellStyle name="Normal 11 2 2 4 2" xfId="2884" xr:uid="{07383709-9742-46FD-9FCB-D251C8B565AB}"/>
    <cellStyle name="Normal 11 2 2 5" xfId="2885" xr:uid="{72492A13-F055-4BF4-877A-D6F09C001EBF}"/>
    <cellStyle name="Normal 11 2 2 6" xfId="2886" xr:uid="{E9901C74-D9C5-4CE6-941A-BA3C731A4669}"/>
    <cellStyle name="Normal 11 2 2 7" xfId="2887" xr:uid="{C45C8A5D-1B70-4AB6-A5CF-A5F6D948747F}"/>
    <cellStyle name="Normal 11 2 2 8" xfId="2888" xr:uid="{16CC3C90-5D9D-41FF-BBB9-02CBF18CB9FA}"/>
    <cellStyle name="Normal 11 2 2 9" xfId="2889" xr:uid="{6134A4E5-CCC8-43F2-9E94-732A84601446}"/>
    <cellStyle name="Normal 11 2 3" xfId="2890" xr:uid="{9E5FEC5D-4422-4CE2-A17A-FF7D47D7174B}"/>
    <cellStyle name="Normal 11 2 3 10" xfId="2891" xr:uid="{A0847AB5-21E9-453E-A353-139588CC0CFB}"/>
    <cellStyle name="Normal 11 2 3 11" xfId="2892" xr:uid="{64D67222-0C54-4A98-92F7-16D3D6EDE439}"/>
    <cellStyle name="Normal 11 2 3 2" xfId="2893" xr:uid="{64400328-EF91-4FA2-A4A8-72FFF753A8CE}"/>
    <cellStyle name="Normal 11 2 3 2 2" xfId="2894" xr:uid="{B8C6B885-7A39-4F76-A5D9-CE89DABD1B2F}"/>
    <cellStyle name="Normal 11 2 3 2 2 2" xfId="2895" xr:uid="{BC467A07-CC4D-49EB-8B71-6A0C03E3F0B8}"/>
    <cellStyle name="Normal 11 2 3 2 3" xfId="2896" xr:uid="{608F6DBF-E0FF-48A2-8C20-2B212B96EA4D}"/>
    <cellStyle name="Normal 11 2 3 2 4" xfId="2897" xr:uid="{FEDF0C87-C4A5-4BE6-8AD2-0D0DA13609D3}"/>
    <cellStyle name="Normal 11 2 3 2 5" xfId="2898" xr:uid="{EC084A0F-A7AA-4C48-ACF4-94CF4E4DE5BF}"/>
    <cellStyle name="Normal 11 2 3 3" xfId="2899" xr:uid="{B88913B4-AA72-4A17-A476-0E45A9D8B475}"/>
    <cellStyle name="Normal 11 2 3 3 2" xfId="2900" xr:uid="{2C92D832-975A-4FE1-87E8-8983EAA3A662}"/>
    <cellStyle name="Normal 11 2 3 4" xfId="2901" xr:uid="{99F3AE31-99EB-4DFC-B745-4E301D28E681}"/>
    <cellStyle name="Normal 11 2 3 5" xfId="2902" xr:uid="{461FEF11-09B7-4031-9D19-E01F7270355C}"/>
    <cellStyle name="Normal 11 2 3 6" xfId="2903" xr:uid="{B3946E16-16F2-4D87-B458-AD6FA8D4C468}"/>
    <cellStyle name="Normal 11 2 3 7" xfId="2904" xr:uid="{47986A58-A59B-4FA9-AAF3-7FC6CA093966}"/>
    <cellStyle name="Normal 11 2 3 8" xfId="2905" xr:uid="{2099D0B8-7735-40D3-96D0-D0520D4C33A3}"/>
    <cellStyle name="Normal 11 2 3 9" xfId="2906" xr:uid="{C4CC5459-1367-41D4-B45F-DF569C4E4534}"/>
    <cellStyle name="Normal 11 2 4" xfId="2907" xr:uid="{A02A9FE3-9DF4-40D9-BA5C-2BF2F2F84CA8}"/>
    <cellStyle name="Normal 11 2 4 2" xfId="2908" xr:uid="{9308256B-0F51-430D-8CAE-EEC6BF60F17F}"/>
    <cellStyle name="Normal 11 2 4 2 2" xfId="2909" xr:uid="{EF8F8271-EADB-4E6C-96D9-48DF85C95D16}"/>
    <cellStyle name="Normal 11 2 4 3" xfId="2910" xr:uid="{AD847F75-DE79-44CB-B575-E82BA7A46602}"/>
    <cellStyle name="Normal 11 2 4 4" xfId="2911" xr:uid="{7935C980-CA96-4E72-8C1D-489A31ADD5C5}"/>
    <cellStyle name="Normal 11 2 4 5" xfId="2912" xr:uid="{DF37B434-368B-4822-876E-EA214CC908A4}"/>
    <cellStyle name="Normal 11 2 5" xfId="2913" xr:uid="{1B9CE6DB-D243-471B-A55B-01867E6F5C20}"/>
    <cellStyle name="Normal 11 2 5 2" xfId="2914" xr:uid="{9B0E9523-4A82-477E-A4EF-7C4C1BA11A5E}"/>
    <cellStyle name="Normal 11 2 6" xfId="2915" xr:uid="{7534A60D-0E22-455C-AB0C-DB27306DDAB1}"/>
    <cellStyle name="Normal 11 2 7" xfId="2916" xr:uid="{B2E488E2-D927-4439-9A19-1CB99E21E062}"/>
    <cellStyle name="Normal 11 2 8" xfId="2917" xr:uid="{9B27B61B-E228-42A6-881C-5E7B2A75AB51}"/>
    <cellStyle name="Normal 11 2 9" xfId="2918" xr:uid="{95AB9C5F-E31D-425B-ADF3-40DD982BD730}"/>
    <cellStyle name="Normal 11 20" xfId="2919" xr:uid="{67C1602F-F37B-4F49-9D4D-6236C06F1EDA}"/>
    <cellStyle name="Normal 11 20 10" xfId="2920" xr:uid="{37D2F50D-7958-4A6B-88D2-8A7B4DC4E536}"/>
    <cellStyle name="Normal 11 20 11" xfId="2921" xr:uid="{11D218C7-9711-4E54-8F73-9EEA71E187A0}"/>
    <cellStyle name="Normal 11 20 12" xfId="2922" xr:uid="{8C7562F9-9FE3-4AA8-87FD-94823E9E1FE7}"/>
    <cellStyle name="Normal 11 20 13" xfId="2923" xr:uid="{DFA81BA6-E58B-49C9-A32A-768431E82E8B}"/>
    <cellStyle name="Normal 11 20 14" xfId="2924" xr:uid="{67739225-B015-4092-BFB7-858CD3C52A52}"/>
    <cellStyle name="Normal 11 20 2" xfId="2925" xr:uid="{58C593C0-1151-4657-8F36-137963538439}"/>
    <cellStyle name="Normal 11 20 2 10" xfId="2926" xr:uid="{2D04A19A-02BF-426D-A3FF-5084C0F79A70}"/>
    <cellStyle name="Normal 11 20 2 11" xfId="2927" xr:uid="{839B3AAE-C442-4E5D-B053-0CDCC27194C7}"/>
    <cellStyle name="Normal 11 20 2 12" xfId="2928" xr:uid="{5E732DE0-5EFF-4FE7-BB46-73491F4F718C}"/>
    <cellStyle name="Normal 11 20 2 2" xfId="2929" xr:uid="{B70C0336-5BED-4ACB-99B8-A7A0177DDCDB}"/>
    <cellStyle name="Normal 11 20 2 2 10" xfId="2930" xr:uid="{6DEB9AF1-1CC9-4B0E-A091-82FF68483BC7}"/>
    <cellStyle name="Normal 11 20 2 2 11" xfId="2931" xr:uid="{B8A8665B-6725-4BF5-AA32-335888BC4E29}"/>
    <cellStyle name="Normal 11 20 2 2 2" xfId="2932" xr:uid="{B8F23BD3-8A84-41AA-ABA9-A1B1CBC72ADB}"/>
    <cellStyle name="Normal 11 20 2 2 2 2" xfId="2933" xr:uid="{708DB5DA-956D-431F-9409-6E84FA872792}"/>
    <cellStyle name="Normal 11 20 2 2 2 2 2" xfId="2934" xr:uid="{CED39AE9-16AF-4BAC-B315-8AC1768885D9}"/>
    <cellStyle name="Normal 11 20 2 2 2 3" xfId="2935" xr:uid="{D6AFC0BF-C9EB-4A51-8AAD-333BCAB0508D}"/>
    <cellStyle name="Normal 11 20 2 2 2 4" xfId="2936" xr:uid="{3486D867-65BE-4D73-9815-B982454991BD}"/>
    <cellStyle name="Normal 11 20 2 2 2 5" xfId="2937" xr:uid="{C3BA1B4D-A2F8-4239-B792-09AD18B9A06B}"/>
    <cellStyle name="Normal 11 20 2 2 3" xfId="2938" xr:uid="{D32FF491-1B69-4BD7-9F0A-3D02644C83C4}"/>
    <cellStyle name="Normal 11 20 2 2 3 2" xfId="2939" xr:uid="{A805FB2B-10E2-4EAE-85D9-FDACC3B2B4B1}"/>
    <cellStyle name="Normal 11 20 2 2 4" xfId="2940" xr:uid="{AD7BD2EF-A8F5-4AAF-932A-DDD30A788B84}"/>
    <cellStyle name="Normal 11 20 2 2 5" xfId="2941" xr:uid="{87B40825-F90E-48C0-975B-CBDF5D147EF2}"/>
    <cellStyle name="Normal 11 20 2 2 6" xfId="2942" xr:uid="{56B3D552-FB22-4888-B540-94F1DD35378D}"/>
    <cellStyle name="Normal 11 20 2 2 7" xfId="2943" xr:uid="{6D565432-B942-4177-9FC5-1EED4464AB00}"/>
    <cellStyle name="Normal 11 20 2 2 8" xfId="2944" xr:uid="{6E3B52F4-B3ED-4E0F-8FE0-A96BA70A768B}"/>
    <cellStyle name="Normal 11 20 2 2 9" xfId="2945" xr:uid="{7FCFD6D3-3B85-4C07-B2B1-83293ACE740B}"/>
    <cellStyle name="Normal 11 20 2 3" xfId="2946" xr:uid="{531A6180-578D-467A-BB50-D459D8624805}"/>
    <cellStyle name="Normal 11 20 2 3 2" xfId="2947" xr:uid="{97648C86-6361-4739-8D10-44F387F80CC5}"/>
    <cellStyle name="Normal 11 20 2 3 2 2" xfId="2948" xr:uid="{5DA2C133-3E73-49F1-A968-5A4B8D5C0BDA}"/>
    <cellStyle name="Normal 11 20 2 3 3" xfId="2949" xr:uid="{4E23E63B-F1E4-4C7B-9650-FB41A6D4ADA2}"/>
    <cellStyle name="Normal 11 20 2 3 4" xfId="2950" xr:uid="{903888BC-36B7-414B-ADC5-039A69982EAF}"/>
    <cellStyle name="Normal 11 20 2 3 5" xfId="2951" xr:uid="{90459157-CB97-4849-AC7E-BA369C4769DE}"/>
    <cellStyle name="Normal 11 20 2 4" xfId="2952" xr:uid="{C8FDA81E-E17B-45DD-8B67-0C93B2F0CB52}"/>
    <cellStyle name="Normal 11 20 2 4 2" xfId="2953" xr:uid="{D43AC1ED-205A-4C77-82C3-62BEE1C625F4}"/>
    <cellStyle name="Normal 11 20 2 5" xfId="2954" xr:uid="{D9FEC2ED-B87C-4CFE-8E0E-085D58805AB2}"/>
    <cellStyle name="Normal 11 20 2 6" xfId="2955" xr:uid="{2F8693D2-3485-4BA3-8EA4-6268063A163F}"/>
    <cellStyle name="Normal 11 20 2 7" xfId="2956" xr:uid="{EA649464-8D7B-4C81-B660-6F546298E0B4}"/>
    <cellStyle name="Normal 11 20 2 8" xfId="2957" xr:uid="{7E29D46C-A946-4003-B618-FF7BE46C1100}"/>
    <cellStyle name="Normal 11 20 2 9" xfId="2958" xr:uid="{9A78D42B-2991-47FD-8282-BF01E84AAF12}"/>
    <cellStyle name="Normal 11 20 3" xfId="2959" xr:uid="{5B2F46C1-E72A-4726-8C81-7DD7104B7959}"/>
    <cellStyle name="Normal 11 20 3 10" xfId="2960" xr:uid="{25DF0AC0-CC03-4E63-9EB1-4F304CA4EB23}"/>
    <cellStyle name="Normal 11 20 3 11" xfId="2961" xr:uid="{95D57B91-ABAF-4E4D-A605-A432FCA0AA14}"/>
    <cellStyle name="Normal 11 20 3 2" xfId="2962" xr:uid="{686CB660-EDA3-42BE-9C26-8BFA45C00A97}"/>
    <cellStyle name="Normal 11 20 3 2 2" xfId="2963" xr:uid="{783DFFF5-49F4-4177-B22C-95A1A12B6849}"/>
    <cellStyle name="Normal 11 20 3 2 2 2" xfId="2964" xr:uid="{13F93418-161B-41FE-8BBE-5C00479EEEE5}"/>
    <cellStyle name="Normal 11 20 3 2 3" xfId="2965" xr:uid="{1E8AB413-DE3D-4215-8D11-EE57A36B9E5B}"/>
    <cellStyle name="Normal 11 20 3 2 4" xfId="2966" xr:uid="{C8B941B5-CC35-4666-AE36-03ACFA2271CC}"/>
    <cellStyle name="Normal 11 20 3 2 5" xfId="2967" xr:uid="{7BBB38E1-0526-4CB1-9968-D587D5E866E5}"/>
    <cellStyle name="Normal 11 20 3 3" xfId="2968" xr:uid="{D9447BAE-37E2-4030-A02D-7C1E172A8CE5}"/>
    <cellStyle name="Normal 11 20 3 3 2" xfId="2969" xr:uid="{C9A22F16-F961-4D4D-B8CE-52DF619A97BC}"/>
    <cellStyle name="Normal 11 20 3 4" xfId="2970" xr:uid="{10B44A34-F271-48E1-AB01-CD4FEDC70131}"/>
    <cellStyle name="Normal 11 20 3 5" xfId="2971" xr:uid="{EA4EB975-E146-4FC1-ABD1-3EC8B6F344BD}"/>
    <cellStyle name="Normal 11 20 3 6" xfId="2972" xr:uid="{E4A8B88E-83CB-44B6-9961-3C9D0EF80BEF}"/>
    <cellStyle name="Normal 11 20 3 7" xfId="2973" xr:uid="{2CD0AF6E-F6C0-4058-B602-B7702CA798FE}"/>
    <cellStyle name="Normal 11 20 3 8" xfId="2974" xr:uid="{DCBE90AD-67A2-4A4F-83A3-120D54032832}"/>
    <cellStyle name="Normal 11 20 3 9" xfId="2975" xr:uid="{3757787A-4718-40CD-A4F6-6163AEF8D952}"/>
    <cellStyle name="Normal 11 20 4" xfId="2976" xr:uid="{1E567B07-0BF9-4FDC-BEC1-665EC1931C32}"/>
    <cellStyle name="Normal 11 20 4 2" xfId="2977" xr:uid="{F12C33BF-3533-48AB-ADA2-7E2AF3459925}"/>
    <cellStyle name="Normal 11 20 4 2 2" xfId="2978" xr:uid="{077D818E-04D8-442F-875B-D53B94346206}"/>
    <cellStyle name="Normal 11 20 4 3" xfId="2979" xr:uid="{DF7B9960-D679-4AC3-96C5-6C0E74165B82}"/>
    <cellStyle name="Normal 11 20 4 4" xfId="2980" xr:uid="{2683DC33-AF57-4089-AF39-4B0B83BC841B}"/>
    <cellStyle name="Normal 11 20 4 5" xfId="2981" xr:uid="{C3A8F142-3196-4C51-993F-77C1CFBD224D}"/>
    <cellStyle name="Normal 11 20 5" xfId="2982" xr:uid="{16EC07AE-5BC8-4F59-B208-99D123BA7F21}"/>
    <cellStyle name="Normal 11 20 5 2" xfId="2983" xr:uid="{3365EC1A-4C5F-4192-8D76-1783AB5B3E11}"/>
    <cellStyle name="Normal 11 20 6" xfId="2984" xr:uid="{0FB16DAF-723B-48D6-80EC-7A4FF0DBC4A6}"/>
    <cellStyle name="Normal 11 20 7" xfId="2985" xr:uid="{558B503E-9FF3-4CDE-A1E6-425238E72D0D}"/>
    <cellStyle name="Normal 11 20 8" xfId="2986" xr:uid="{AC0A2C7E-EB69-43EB-BD2F-84038F91EF23}"/>
    <cellStyle name="Normal 11 20 9" xfId="2987" xr:uid="{2D9D3130-4C04-4CAA-B179-E54D7BBDF4B7}"/>
    <cellStyle name="Normal 11 21" xfId="2988" xr:uid="{80CE3C00-D19A-4559-BB69-A6CF0D5ED6DE}"/>
    <cellStyle name="Normal 11 21 10" xfId="2989" xr:uid="{BEA73B2B-F06B-4EF1-B652-8C2D81F2315B}"/>
    <cellStyle name="Normal 11 21 11" xfId="2990" xr:uid="{BBC5DFC6-5046-4C8E-AB5A-0DEA56759D2C}"/>
    <cellStyle name="Normal 11 21 12" xfId="2991" xr:uid="{63860319-7BC2-40AB-8B6F-F77FEBC74C9C}"/>
    <cellStyle name="Normal 11 21 13" xfId="2992" xr:uid="{6C6CA615-A91F-4B28-BC1B-20D7406A18E1}"/>
    <cellStyle name="Normal 11 21 2" xfId="2993" xr:uid="{1B9B706E-35DC-454D-B88E-64AD97B343AA}"/>
    <cellStyle name="Normal 11 21 2 10" xfId="2994" xr:uid="{E3D0AD79-3DDB-4B97-9104-518B10EC9C47}"/>
    <cellStyle name="Normal 11 21 2 11" xfId="2995" xr:uid="{27642DB2-C32A-4F96-AAFE-7D5E5BD6B32A}"/>
    <cellStyle name="Normal 11 21 2 2" xfId="2996" xr:uid="{36DEB88E-D617-4C35-B046-74F5A93AEE13}"/>
    <cellStyle name="Normal 11 21 2 2 2" xfId="2997" xr:uid="{AF8A795D-CE5B-4295-8511-E815C240E1BF}"/>
    <cellStyle name="Normal 11 21 2 2 2 2" xfId="2998" xr:uid="{6F4DA1F2-3812-4F9E-99F8-58912108539E}"/>
    <cellStyle name="Normal 11 21 2 2 3" xfId="2999" xr:uid="{8B4D3115-708A-4255-9D20-ED12874044A3}"/>
    <cellStyle name="Normal 11 21 2 2 4" xfId="3000" xr:uid="{0CFBBA31-BC3A-46AE-B359-8DF45F345F4B}"/>
    <cellStyle name="Normal 11 21 2 2 5" xfId="3001" xr:uid="{6EC8CC83-79BB-4839-A3CF-BA1C9493FB33}"/>
    <cellStyle name="Normal 11 21 2 3" xfId="3002" xr:uid="{813FC9F5-1532-42D8-84F0-62EE530C2566}"/>
    <cellStyle name="Normal 11 21 2 3 2" xfId="3003" xr:uid="{33C0C31E-31C3-4E92-BCF2-21A5C82D2FEF}"/>
    <cellStyle name="Normal 11 21 2 4" xfId="3004" xr:uid="{2F9A0E74-2D83-48F8-B9E5-6689EB29BDC7}"/>
    <cellStyle name="Normal 11 21 2 5" xfId="3005" xr:uid="{DE3401C6-3786-4220-84C4-D871EE3F39F7}"/>
    <cellStyle name="Normal 11 21 2 6" xfId="3006" xr:uid="{0FFEF832-877F-4E97-B8FC-241AD59A896F}"/>
    <cellStyle name="Normal 11 21 2 7" xfId="3007" xr:uid="{52AEE92B-06D8-4F8D-91D5-B47E6EDEB9C7}"/>
    <cellStyle name="Normal 11 21 2 8" xfId="3008" xr:uid="{3DBD1AB1-ECC8-49B9-84CE-B8EDF2C2AFBD}"/>
    <cellStyle name="Normal 11 21 2 9" xfId="3009" xr:uid="{0D2E2167-34E5-4546-AF6B-0871D36EBB7E}"/>
    <cellStyle name="Normal 11 21 3" xfId="3010" xr:uid="{B4D4619B-6960-4C7E-A067-55CA34ECA7A3}"/>
    <cellStyle name="Normal 11 21 3 2" xfId="3011" xr:uid="{04C4EF51-452F-46E9-90A4-4E018671DED9}"/>
    <cellStyle name="Normal 11 21 3 2 2" xfId="3012" xr:uid="{F1849283-1DAA-4D81-A434-05E889FF49D6}"/>
    <cellStyle name="Normal 11 21 3 3" xfId="3013" xr:uid="{B1CB4911-1395-4C6B-B9CD-90D958B07A6D}"/>
    <cellStyle name="Normal 11 21 3 4" xfId="3014" xr:uid="{475C0E8A-68E1-4B8A-9D37-0E4715DC54C8}"/>
    <cellStyle name="Normal 11 21 3 5" xfId="3015" xr:uid="{0F44118D-A92D-4DAF-8DB5-7717743850AE}"/>
    <cellStyle name="Normal 11 21 4" xfId="3016" xr:uid="{131EB962-1706-444E-A034-E8BFC9B3724E}"/>
    <cellStyle name="Normal 11 21 4 2" xfId="3017" xr:uid="{B394CBAC-D789-4329-9E3C-7C1AA926D689}"/>
    <cellStyle name="Normal 11 21 5" xfId="3018" xr:uid="{D062FE4D-F1E9-487B-AAB5-76364F54798C}"/>
    <cellStyle name="Normal 11 21 6" xfId="3019" xr:uid="{3DBBABF9-A7DC-4CA9-9F7A-E46DE15A6451}"/>
    <cellStyle name="Normal 11 21 7" xfId="3020" xr:uid="{7C1098C3-D254-4BB4-9082-C9353F0F5AC4}"/>
    <cellStyle name="Normal 11 21 8" xfId="3021" xr:uid="{C08E6FEB-D0CA-497C-AB1F-50CAD7D6A83B}"/>
    <cellStyle name="Normal 11 21 9" xfId="3022" xr:uid="{567BB07D-5803-4DEB-96A8-FCCB7F31BCBB}"/>
    <cellStyle name="Normal 11 22" xfId="3023" xr:uid="{B1C69093-3798-434C-AAF9-1B3A1F486E7D}"/>
    <cellStyle name="Normal 11 22 10" xfId="3024" xr:uid="{7B307FE2-33C8-487C-ACF8-F7BF39C686E0}"/>
    <cellStyle name="Normal 11 22 11" xfId="3025" xr:uid="{28EBCF58-FFCE-4A82-A1B4-1606BC78E1E0}"/>
    <cellStyle name="Normal 11 22 12" xfId="3026" xr:uid="{4C01087C-19DA-497C-B7D8-DBE9CD72C5B1}"/>
    <cellStyle name="Normal 11 22 2" xfId="3027" xr:uid="{878A1F05-D693-4E39-AF58-08E271FA1A3D}"/>
    <cellStyle name="Normal 11 22 2 2" xfId="3028" xr:uid="{BC5D8EDE-BFEF-42A4-AD53-9021EB753430}"/>
    <cellStyle name="Normal 11 22 2 2 2" xfId="3029" xr:uid="{FAD181C8-106F-41EA-BCD9-09156AC0FEE7}"/>
    <cellStyle name="Normal 11 22 2 3" xfId="3030" xr:uid="{E8F1BEB2-EBA5-4367-9FE6-50620C70530E}"/>
    <cellStyle name="Normal 11 22 2 4" xfId="3031" xr:uid="{7331CF7C-3275-4520-9949-9ADB33E0C006}"/>
    <cellStyle name="Normal 11 22 2 5" xfId="3032" xr:uid="{B4C27688-8E42-40BB-88F3-90A5AAAA1535}"/>
    <cellStyle name="Normal 11 22 3" xfId="3033" xr:uid="{A2FF4A67-122E-4B53-B7A3-184B3B2FCCB3}"/>
    <cellStyle name="Normal 11 22 3 2" xfId="3034" xr:uid="{9FCE90DC-8BF2-4464-907E-29A0D793B034}"/>
    <cellStyle name="Normal 11 22 4" xfId="3035" xr:uid="{3945530C-6283-419D-A7F4-82611B6C81BF}"/>
    <cellStyle name="Normal 11 22 5" xfId="3036" xr:uid="{100B2AE2-7B54-48CB-8CCA-B1EDC3568232}"/>
    <cellStyle name="Normal 11 22 6" xfId="3037" xr:uid="{CDFB9798-BC5D-49CB-9029-B392F6BEBE0E}"/>
    <cellStyle name="Normal 11 22 7" xfId="3038" xr:uid="{2D590408-A0C5-45FF-A40A-CE96195EF5CE}"/>
    <cellStyle name="Normal 11 22 8" xfId="3039" xr:uid="{6F8BA9DB-67C0-482E-9D58-EB5EAFFB1459}"/>
    <cellStyle name="Normal 11 22 9" xfId="3040" xr:uid="{BE98C71A-A787-4319-90E4-77BE678C1154}"/>
    <cellStyle name="Normal 11 23" xfId="3041" xr:uid="{5EC8B7BD-3ED4-45C7-B689-CC3483DDCDAC}"/>
    <cellStyle name="Normal 11 23 2" xfId="3042" xr:uid="{4E257ED8-FB73-4B40-AE71-450BCB71CDC8}"/>
    <cellStyle name="Normal 11 23 2 2" xfId="3043" xr:uid="{A1BF5D46-6F8E-456E-8007-5770305BB40E}"/>
    <cellStyle name="Normal 11 23 3" xfId="3044" xr:uid="{97E5B529-82A1-4C0F-A67B-D27037EDD7FE}"/>
    <cellStyle name="Normal 11 23 4" xfId="3045" xr:uid="{8962828F-5028-4165-904C-6CB58B433E10}"/>
    <cellStyle name="Normal 11 23 5" xfId="3046" xr:uid="{8A878603-9B8E-4C29-B350-A81A8D27D607}"/>
    <cellStyle name="Normal 11 24" xfId="3047" xr:uid="{833E383E-0CCD-49F1-A7DC-BB06526FEA40}"/>
    <cellStyle name="Normal 11 24 2" xfId="3048" xr:uid="{A46A7934-1E41-4EF0-B9E2-B0CA95DA6C4B}"/>
    <cellStyle name="Normal 11 25" xfId="3049" xr:uid="{F7FC05D5-AC8E-441C-8DA9-C4EA558C486D}"/>
    <cellStyle name="Normal 11 26" xfId="3050" xr:uid="{8DAC5457-BB22-4CE5-91D5-66F9D7E7171C}"/>
    <cellStyle name="Normal 11 27" xfId="3051" xr:uid="{CF339449-10D8-48F2-AA91-008C6260513C}"/>
    <cellStyle name="Normal 11 28" xfId="3052" xr:uid="{9AD4407F-AAB6-417A-8E0B-B3A025279413}"/>
    <cellStyle name="Normal 11 29" xfId="3053" xr:uid="{0B1BF827-2757-456A-853F-F4C56A9B9C90}"/>
    <cellStyle name="Normal 11 3" xfId="3054" xr:uid="{0F4BEEC8-09FF-42FE-927E-B9DCB6718520}"/>
    <cellStyle name="Normal 11 3 10" xfId="3055" xr:uid="{6E155788-83E1-4FBD-A72E-3D22A2084F95}"/>
    <cellStyle name="Normal 11 3 11" xfId="3056" xr:uid="{D007F2D6-5912-4004-A6A7-5219C3E7C20F}"/>
    <cellStyle name="Normal 11 3 12" xfId="3057" xr:uid="{1C614240-2040-46C0-A929-992828C14B13}"/>
    <cellStyle name="Normal 11 3 13" xfId="3058" xr:uid="{7126E188-0029-44B1-9D3A-8590414054A6}"/>
    <cellStyle name="Normal 11 3 14" xfId="3059" xr:uid="{A7619B69-D6CB-48F3-B59B-E15D0AC2E2B9}"/>
    <cellStyle name="Normal 11 3 15" xfId="3060" xr:uid="{650502AA-E5B5-481F-803C-BA52109C7AEA}"/>
    <cellStyle name="Normal 11 3 2" xfId="3061" xr:uid="{9E69F5A5-FDB2-4EB7-B7DF-3B67858B23C4}"/>
    <cellStyle name="Normal 11 3 2 10" xfId="3062" xr:uid="{6ACA36A3-62E9-4105-BF1F-0703D6EC6423}"/>
    <cellStyle name="Normal 11 3 2 11" xfId="3063" xr:uid="{E7F0EF37-FDCC-4AE3-8037-3FC5C4A6C1CA}"/>
    <cellStyle name="Normal 11 3 2 12" xfId="3064" xr:uid="{9E0B14D6-CF5C-4110-AE7E-F36E589757A5}"/>
    <cellStyle name="Normal 11 3 2 13" xfId="3065" xr:uid="{631793F2-0538-43C0-BBF5-D60AE862AFBC}"/>
    <cellStyle name="Normal 11 3 2 2" xfId="3066" xr:uid="{06B86F24-A86F-4DBA-BCFE-34E3A677A138}"/>
    <cellStyle name="Normal 11 3 2 2 10" xfId="3067" xr:uid="{E556A301-2E08-43E0-9CDA-6D3FE08AB90D}"/>
    <cellStyle name="Normal 11 3 2 2 11" xfId="3068" xr:uid="{0345C606-A5FE-4954-9B7C-55C2227385C1}"/>
    <cellStyle name="Normal 11 3 2 2 2" xfId="3069" xr:uid="{69EAD72C-1E5C-476A-A65F-08D646F3120A}"/>
    <cellStyle name="Normal 11 3 2 2 2 2" xfId="3070" xr:uid="{BF869A35-22E9-47E8-BCC8-462A89877EAB}"/>
    <cellStyle name="Normal 11 3 2 2 2 2 2" xfId="3071" xr:uid="{50B07102-60B7-44D8-9EB8-2EA31DD2CC65}"/>
    <cellStyle name="Normal 11 3 2 2 2 3" xfId="3072" xr:uid="{C8B4226B-7A2F-4606-8AA7-5FD2E783C11E}"/>
    <cellStyle name="Normal 11 3 2 2 2 4" xfId="3073" xr:uid="{6E0D25CD-7824-4D70-9BDB-24F06B36F06F}"/>
    <cellStyle name="Normal 11 3 2 2 2 5" xfId="3074" xr:uid="{45AD745F-E08F-4B0D-A095-95E8BC406831}"/>
    <cellStyle name="Normal 11 3 2 2 3" xfId="3075" xr:uid="{C9C21111-D4C8-4C3F-BA10-F89FD013A42C}"/>
    <cellStyle name="Normal 11 3 2 2 3 2" xfId="3076" xr:uid="{7960B179-C8AF-4E6A-902F-02F803AF239C}"/>
    <cellStyle name="Normal 11 3 2 2 4" xfId="3077" xr:uid="{04655B60-1C7D-4C67-BCF4-FE3B5DC3DC50}"/>
    <cellStyle name="Normal 11 3 2 2 5" xfId="3078" xr:uid="{124BC180-6302-4965-A68F-27EA649852C1}"/>
    <cellStyle name="Normal 11 3 2 2 6" xfId="3079" xr:uid="{C4311E39-372D-4BE7-9EE8-A17AACA0B05F}"/>
    <cellStyle name="Normal 11 3 2 2 7" xfId="3080" xr:uid="{C95C7BD2-7F44-49C9-ABD2-11783E3977F1}"/>
    <cellStyle name="Normal 11 3 2 2 8" xfId="3081" xr:uid="{F49531F4-BFCE-4C55-8CC6-CB42F78F21DE}"/>
    <cellStyle name="Normal 11 3 2 2 9" xfId="3082" xr:uid="{39D915F5-B1C6-4871-AFB4-D5D5D40A58CE}"/>
    <cellStyle name="Normal 11 3 2 3" xfId="3083" xr:uid="{6CC859D7-3C09-47EA-9169-66A60B165777}"/>
    <cellStyle name="Normal 11 3 2 3 2" xfId="3084" xr:uid="{3E8ACEE2-E6C4-40AD-9AF1-F851BBFA9BA5}"/>
    <cellStyle name="Normal 11 3 2 3 2 2" xfId="3085" xr:uid="{A00D63FD-F856-4CD7-BF14-3ED07CA5624E}"/>
    <cellStyle name="Normal 11 3 2 3 3" xfId="3086" xr:uid="{3CF4C4E4-418F-41C9-AAF3-722C3F1C69F2}"/>
    <cellStyle name="Normal 11 3 2 3 4" xfId="3087" xr:uid="{32BAC60B-ACBB-4744-9920-41831DFC3FFD}"/>
    <cellStyle name="Normal 11 3 2 3 5" xfId="3088" xr:uid="{6D92354A-3B64-42D1-BAEF-5358E16C962E}"/>
    <cellStyle name="Normal 11 3 2 4" xfId="3089" xr:uid="{7101C744-FAD3-42E1-856E-994D1C738A63}"/>
    <cellStyle name="Normal 11 3 2 4 2" xfId="3090" xr:uid="{B53ED713-A00E-4365-8CAD-96ED333AB2C9}"/>
    <cellStyle name="Normal 11 3 2 5" xfId="3091" xr:uid="{C69E4977-2734-4BE6-BAC2-936FE5F7DCA4}"/>
    <cellStyle name="Normal 11 3 2 6" xfId="3092" xr:uid="{1D7D65C5-029D-411F-A979-E963E8E58C9A}"/>
    <cellStyle name="Normal 11 3 2 7" xfId="3093" xr:uid="{60DFCA3E-9BAB-49BB-B664-F44ACB599432}"/>
    <cellStyle name="Normal 11 3 2 8" xfId="3094" xr:uid="{2016AFCC-804A-49F3-90ED-A58D24E58D26}"/>
    <cellStyle name="Normal 11 3 2 9" xfId="3095" xr:uid="{B0B88BFA-EEAB-4495-B3D1-4B19E5F5AFBC}"/>
    <cellStyle name="Normal 11 3 3" xfId="3096" xr:uid="{DB18909B-62D5-4DB7-9783-84F2BE788AEF}"/>
    <cellStyle name="Normal 11 3 3 10" xfId="3097" xr:uid="{24534C4A-21C5-450F-B763-4C8DF2349875}"/>
    <cellStyle name="Normal 11 3 3 11" xfId="3098" xr:uid="{3629B7C2-1290-4034-895F-685BB3690CC6}"/>
    <cellStyle name="Normal 11 3 3 2" xfId="3099" xr:uid="{D1610793-9F99-403D-99F4-8A42ACBEEFE4}"/>
    <cellStyle name="Normal 11 3 3 2 2" xfId="3100" xr:uid="{00998A2E-4892-480E-8798-58591FAE2625}"/>
    <cellStyle name="Normal 11 3 3 2 2 2" xfId="3101" xr:uid="{3C64E4FF-D93C-446F-92E1-A88C1C1649D2}"/>
    <cellStyle name="Normal 11 3 3 2 3" xfId="3102" xr:uid="{57377DF5-40A0-4F85-8F46-67DD1D8B2ACB}"/>
    <cellStyle name="Normal 11 3 3 2 4" xfId="3103" xr:uid="{6A5B212E-11BC-466F-AF9F-214F0623D480}"/>
    <cellStyle name="Normal 11 3 3 2 5" xfId="3104" xr:uid="{8D8F74C0-A1AD-43E5-9A87-1161A4B338CF}"/>
    <cellStyle name="Normal 11 3 3 3" xfId="3105" xr:uid="{8E5E1915-33E5-488B-BCED-895BEFAA69E4}"/>
    <cellStyle name="Normal 11 3 3 3 2" xfId="3106" xr:uid="{B3A89461-9735-4F00-88D0-608B5D73FD1B}"/>
    <cellStyle name="Normal 11 3 3 4" xfId="3107" xr:uid="{17B24482-5CC9-4BAF-B4EF-2938D8CD792C}"/>
    <cellStyle name="Normal 11 3 3 5" xfId="3108" xr:uid="{EAB4567D-AEA7-4A3D-9E6E-D36BADD7FDB5}"/>
    <cellStyle name="Normal 11 3 3 6" xfId="3109" xr:uid="{02FD8130-4B62-44A4-97B3-ACDA52E15113}"/>
    <cellStyle name="Normal 11 3 3 7" xfId="3110" xr:uid="{68BB9F68-96EE-4A15-80A0-860365DCCBF4}"/>
    <cellStyle name="Normal 11 3 3 8" xfId="3111" xr:uid="{4DFEA942-7D0A-464C-88A4-8B119E654382}"/>
    <cellStyle name="Normal 11 3 3 9" xfId="3112" xr:uid="{AF45C45E-799D-43CB-81FD-0996A5921A9D}"/>
    <cellStyle name="Normal 11 3 4" xfId="3113" xr:uid="{44608AEB-EA6A-4184-AE41-807E7ACA0007}"/>
    <cellStyle name="Normal 11 3 4 2" xfId="3114" xr:uid="{BCDB6301-6B85-4E49-A834-0156C01B5E71}"/>
    <cellStyle name="Normal 11 3 4 2 2" xfId="3115" xr:uid="{FB4C3E2D-6869-420E-BEF3-9DCA5FE73616}"/>
    <cellStyle name="Normal 11 3 4 3" xfId="3116" xr:uid="{53BF9468-B96B-4E19-B6CF-CAEABE26E168}"/>
    <cellStyle name="Normal 11 3 4 4" xfId="3117" xr:uid="{DB31139A-C096-429F-9126-5D167A2FD9EA}"/>
    <cellStyle name="Normal 11 3 4 5" xfId="3118" xr:uid="{3B0B382D-328E-452E-AE06-06488A02A284}"/>
    <cellStyle name="Normal 11 3 5" xfId="3119" xr:uid="{6D29D3CF-886F-464D-8E0C-822D63547A8F}"/>
    <cellStyle name="Normal 11 3 5 2" xfId="3120" xr:uid="{09173444-F34E-429D-A2E0-02FF20B00DB4}"/>
    <cellStyle name="Normal 11 3 6" xfId="3121" xr:uid="{44A3928C-0944-4C5C-9DBD-00F5309622B7}"/>
    <cellStyle name="Normal 11 3 7" xfId="3122" xr:uid="{ED23FE29-08C6-4DDA-A010-708F13331A0E}"/>
    <cellStyle name="Normal 11 3 8" xfId="3123" xr:uid="{8FDE4568-0EC6-450D-9DB7-A801114B3B06}"/>
    <cellStyle name="Normal 11 3 9" xfId="3124" xr:uid="{0E3F0261-D137-4ED7-BD9A-A084BD4C2E6B}"/>
    <cellStyle name="Normal 11 30" xfId="3125" xr:uid="{689909EA-75A1-473C-AAA7-4D1198ECCDDF}"/>
    <cellStyle name="Normal 11 31" xfId="3126" xr:uid="{01FFF45F-2DF5-40DB-B6A3-0ED93E29C989}"/>
    <cellStyle name="Normal 11 32" xfId="3127" xr:uid="{88454D62-2383-4E94-A374-47A5B9A4BA6B}"/>
    <cellStyle name="Normal 11 33" xfId="3128" xr:uid="{B9521E59-227B-455B-9DFA-3D1A1A1AF87F}"/>
    <cellStyle name="Normal 11 34" xfId="3129" xr:uid="{4E88CDD0-DFAF-4CA9-B92C-274BFC42CBAF}"/>
    <cellStyle name="Normal 11 35" xfId="3130" xr:uid="{467D6E1A-DEE1-4DDF-BD65-7E305466D302}"/>
    <cellStyle name="Normal 11 36" xfId="3131" xr:uid="{75C2BDF5-AF14-4B9A-9FD4-748A31ED40E7}"/>
    <cellStyle name="Normal 11 37" xfId="3132" xr:uid="{6A0CBF8F-E0E6-4A21-BC96-73BD77B412F4}"/>
    <cellStyle name="Normal 11 38" xfId="3133" xr:uid="{9789477F-6AB6-4DDE-B7A5-D8F5BEF39318}"/>
    <cellStyle name="Normal 11 4" xfId="3134" xr:uid="{678AC28E-0071-4599-8A49-23626B1CAE74}"/>
    <cellStyle name="Normal 11 4 10" xfId="3135" xr:uid="{8B07B18A-C002-4E6F-A307-ADD3D1E91825}"/>
    <cellStyle name="Normal 11 4 11" xfId="3136" xr:uid="{D5B350E8-72CB-446E-80D6-9CDEC33C208A}"/>
    <cellStyle name="Normal 11 4 12" xfId="3137" xr:uid="{62D4A489-CE89-492D-B9C6-BF6548116E7E}"/>
    <cellStyle name="Normal 11 4 13" xfId="3138" xr:uid="{5472B752-F18D-4248-88AC-B31C1E9CC291}"/>
    <cellStyle name="Normal 11 4 14" xfId="3139" xr:uid="{8D5B532E-497E-4DF6-9E3B-8EA20CDEFF40}"/>
    <cellStyle name="Normal 11 4 2" xfId="3140" xr:uid="{5B7AE988-5A63-42FC-8837-4389464225E2}"/>
    <cellStyle name="Normal 11 4 2 10" xfId="3141" xr:uid="{38234C6E-7EA5-43E4-B6D7-A1D113A734ED}"/>
    <cellStyle name="Normal 11 4 2 11" xfId="3142" xr:uid="{C21BE908-92D0-4020-AAA0-8480E5BED731}"/>
    <cellStyle name="Normal 11 4 2 12" xfId="3143" xr:uid="{9752976F-AA4F-4A00-9C03-4C058B95E2A4}"/>
    <cellStyle name="Normal 11 4 2 13" xfId="3144" xr:uid="{085C935C-1ADB-443B-B2E2-4C9FCD616141}"/>
    <cellStyle name="Normal 11 4 2 2" xfId="3145" xr:uid="{13E4E4C9-65DF-4700-873B-EFC66C23D444}"/>
    <cellStyle name="Normal 11 4 2 2 10" xfId="3146" xr:uid="{0FFB23F1-4952-4C88-91E4-88161D89C3F6}"/>
    <cellStyle name="Normal 11 4 2 2 11" xfId="3147" xr:uid="{E6732CC2-2601-4DAF-963A-9DE97EDA13A6}"/>
    <cellStyle name="Normal 11 4 2 2 2" xfId="3148" xr:uid="{850E6A75-C571-473C-BDF2-151752FBF767}"/>
    <cellStyle name="Normal 11 4 2 2 2 2" xfId="3149" xr:uid="{6B00B731-66C6-46A5-A6A6-50F604C21871}"/>
    <cellStyle name="Normal 11 4 2 2 2 2 2" xfId="3150" xr:uid="{8C39F5E7-71CE-4AE0-878E-8796B28924CE}"/>
    <cellStyle name="Normal 11 4 2 2 2 3" xfId="3151" xr:uid="{346C043C-B196-4B48-BB8D-D1D6C19204A3}"/>
    <cellStyle name="Normal 11 4 2 2 2 4" xfId="3152" xr:uid="{030A2255-45EF-4298-A0E9-AC0489EE6973}"/>
    <cellStyle name="Normal 11 4 2 2 2 5" xfId="3153" xr:uid="{F86E47C0-A9EB-4657-ABF1-97E85CD2CCC9}"/>
    <cellStyle name="Normal 11 4 2 2 3" xfId="3154" xr:uid="{AFA000F0-83A1-4559-B1E8-8E104C3C067A}"/>
    <cellStyle name="Normal 11 4 2 2 3 2" xfId="3155" xr:uid="{48BA147F-6F5A-4E83-B6BB-EBCD870B5D42}"/>
    <cellStyle name="Normal 11 4 2 2 4" xfId="3156" xr:uid="{38C7B64B-9A47-476F-B1A9-0AE625FE4E94}"/>
    <cellStyle name="Normal 11 4 2 2 5" xfId="3157" xr:uid="{1235D810-D0D6-4148-A8BC-24110BC25D4A}"/>
    <cellStyle name="Normal 11 4 2 2 6" xfId="3158" xr:uid="{D88B8A4E-52CB-4B8F-BE9B-29C857EE7178}"/>
    <cellStyle name="Normal 11 4 2 2 7" xfId="3159" xr:uid="{79214F4C-6E27-480B-B68B-9FC83C16A6E6}"/>
    <cellStyle name="Normal 11 4 2 2 8" xfId="3160" xr:uid="{8ED4337F-6BA8-4B29-8EDC-35B96163099E}"/>
    <cellStyle name="Normal 11 4 2 2 9" xfId="3161" xr:uid="{0A4DD5CC-8A58-4ADB-BE3D-0256DEC37798}"/>
    <cellStyle name="Normal 11 4 2 3" xfId="3162" xr:uid="{50FF19EE-6FD2-4AFF-A0B7-89F92309F87B}"/>
    <cellStyle name="Normal 11 4 2 3 2" xfId="3163" xr:uid="{22CADF0F-39EE-4B5F-9264-1BD8E1A020C4}"/>
    <cellStyle name="Normal 11 4 2 3 2 2" xfId="3164" xr:uid="{843CACA5-624F-432D-BFA0-D19DDD8C93A8}"/>
    <cellStyle name="Normal 11 4 2 3 3" xfId="3165" xr:uid="{FE90B15D-0AB4-428E-8B25-575F0E23CCBA}"/>
    <cellStyle name="Normal 11 4 2 3 4" xfId="3166" xr:uid="{D72EAC4B-3CCF-4DAD-B962-C4C526E3336D}"/>
    <cellStyle name="Normal 11 4 2 3 5" xfId="3167" xr:uid="{97DBC930-00E3-437C-89E1-35CE02EF4B43}"/>
    <cellStyle name="Normal 11 4 2 4" xfId="3168" xr:uid="{D0F72B96-E865-46DE-8D46-10835BF19B12}"/>
    <cellStyle name="Normal 11 4 2 4 2" xfId="3169" xr:uid="{2A816A97-623A-4C71-AB76-7272B36E200B}"/>
    <cellStyle name="Normal 11 4 2 5" xfId="3170" xr:uid="{FEC38E96-BDDD-47BB-86C6-1AB65DC076D4}"/>
    <cellStyle name="Normal 11 4 2 6" xfId="3171" xr:uid="{5DACBCD4-1E65-4220-B5D9-C7042026B574}"/>
    <cellStyle name="Normal 11 4 2 7" xfId="3172" xr:uid="{9234B32B-7113-4B66-9AB7-B8702C553E76}"/>
    <cellStyle name="Normal 11 4 2 8" xfId="3173" xr:uid="{7ACFC79A-9239-479F-8E63-F0F3D76EDF4E}"/>
    <cellStyle name="Normal 11 4 2 9" xfId="3174" xr:uid="{AAA46746-BE99-4D6D-A1F9-D3EA95DC353E}"/>
    <cellStyle name="Normal 11 4 3" xfId="3175" xr:uid="{031CB37B-3F73-4FC0-BC7F-AF28D24E024F}"/>
    <cellStyle name="Normal 11 4 3 10" xfId="3176" xr:uid="{5AD7EC4E-D78A-43B9-8E23-C62A4653FD86}"/>
    <cellStyle name="Normal 11 4 3 11" xfId="3177" xr:uid="{8DED79A0-3E94-411D-AADE-2B14B0748F31}"/>
    <cellStyle name="Normal 11 4 3 2" xfId="3178" xr:uid="{EDCD4D7D-1034-46F1-83DC-49945F5CAF0B}"/>
    <cellStyle name="Normal 11 4 3 2 2" xfId="3179" xr:uid="{6DBB4B5A-2FAA-4B19-B954-F058F59AAB5A}"/>
    <cellStyle name="Normal 11 4 3 2 2 2" xfId="3180" xr:uid="{E6E4F669-EBFB-480C-8716-B2B984A799A9}"/>
    <cellStyle name="Normal 11 4 3 2 3" xfId="3181" xr:uid="{3A804F23-34AF-4FA3-9EE2-962DA63D05BA}"/>
    <cellStyle name="Normal 11 4 3 2 4" xfId="3182" xr:uid="{578F5423-80A7-4767-AF94-3562C93CCC60}"/>
    <cellStyle name="Normal 11 4 3 2 5" xfId="3183" xr:uid="{173BE780-E1EC-4FFA-82A7-F5F4FCDBDD44}"/>
    <cellStyle name="Normal 11 4 3 3" xfId="3184" xr:uid="{23C41319-510E-49C1-B097-0AE8306A73D0}"/>
    <cellStyle name="Normal 11 4 3 3 2" xfId="3185" xr:uid="{8BF9DF8B-CC16-4DF8-B429-02C604E806DA}"/>
    <cellStyle name="Normal 11 4 3 4" xfId="3186" xr:uid="{17EC5BD7-DE3D-411F-9203-CD987D89E228}"/>
    <cellStyle name="Normal 11 4 3 5" xfId="3187" xr:uid="{A2060C46-6FBD-42F8-9430-4487377EBACF}"/>
    <cellStyle name="Normal 11 4 3 6" xfId="3188" xr:uid="{97FB00E6-B1E6-43AF-95A6-B750E96465BB}"/>
    <cellStyle name="Normal 11 4 3 7" xfId="3189" xr:uid="{8C241DBC-86B3-4CEC-A28F-184165197DC9}"/>
    <cellStyle name="Normal 11 4 3 8" xfId="3190" xr:uid="{988E8932-DF19-478F-A63D-1ABED1D3D947}"/>
    <cellStyle name="Normal 11 4 3 9" xfId="3191" xr:uid="{BED6ACC2-6640-4423-8C6C-3A44B71E9CB9}"/>
    <cellStyle name="Normal 11 4 4" xfId="3192" xr:uid="{29EE5F36-863E-45D6-AFBE-3B459455C37E}"/>
    <cellStyle name="Normal 11 4 4 2" xfId="3193" xr:uid="{31B56B60-46EB-4EEC-BACC-78612999987A}"/>
    <cellStyle name="Normal 11 4 4 2 2" xfId="3194" xr:uid="{C6E7AAA5-5C7F-4200-B48A-3931B92587CF}"/>
    <cellStyle name="Normal 11 4 4 3" xfId="3195" xr:uid="{6FD225FD-E722-4E80-886C-B61B9DA899C7}"/>
    <cellStyle name="Normal 11 4 4 4" xfId="3196" xr:uid="{303D8DEF-46DA-498E-9DBE-FBA94F38B3A6}"/>
    <cellStyle name="Normal 11 4 4 5" xfId="3197" xr:uid="{649A85A2-9E07-4B1F-9EE9-74121217EB3C}"/>
    <cellStyle name="Normal 11 4 5" xfId="3198" xr:uid="{F0CAA931-4D27-49D7-B44B-A2B47E7FDF7A}"/>
    <cellStyle name="Normal 11 4 5 2" xfId="3199" xr:uid="{F430E754-BF20-4D43-AC87-94A0A7A4C587}"/>
    <cellStyle name="Normal 11 4 6" xfId="3200" xr:uid="{176ED681-0A1F-400C-BB8C-5D0DA17F4DC0}"/>
    <cellStyle name="Normal 11 4 7" xfId="3201" xr:uid="{94A5C699-25EA-4D79-8C7C-2E880A1E51B1}"/>
    <cellStyle name="Normal 11 4 8" xfId="3202" xr:uid="{7042C635-E1FE-45BF-A3E6-FE57F56C09D2}"/>
    <cellStyle name="Normal 11 4 9" xfId="3203" xr:uid="{D6F7E422-E6BF-4912-ABF7-AD6FBBE20419}"/>
    <cellStyle name="Normal 11 5" xfId="3204" xr:uid="{86029B4E-B68E-4AB4-A643-99A85F780375}"/>
    <cellStyle name="Normal 11 5 10" xfId="3205" xr:uid="{CA73575E-3243-4A5E-A6AC-ACA8523BD948}"/>
    <cellStyle name="Normal 11 5 11" xfId="3206" xr:uid="{B2BA862A-9002-4B6B-B10D-3870B838C191}"/>
    <cellStyle name="Normal 11 5 12" xfId="3207" xr:uid="{256EFF96-3316-4B00-93ED-1100E90B1D24}"/>
    <cellStyle name="Normal 11 5 13" xfId="3208" xr:uid="{AE03298C-4B8C-4DCF-9DDB-A295C64D5C36}"/>
    <cellStyle name="Normal 11 5 14" xfId="3209" xr:uid="{7E01FD31-06FB-4A67-9BC0-19E60A01F480}"/>
    <cellStyle name="Normal 11 5 2" xfId="3210" xr:uid="{6F9463BE-4B4A-49F5-8A3A-0E66CF63DB11}"/>
    <cellStyle name="Normal 11 5 2 10" xfId="3211" xr:uid="{141B49F8-DF79-4D71-A484-F345727FC93F}"/>
    <cellStyle name="Normal 11 5 2 11" xfId="3212" xr:uid="{4DE186A8-C1AA-4194-927F-F3B01F263F03}"/>
    <cellStyle name="Normal 11 5 2 12" xfId="3213" xr:uid="{1F68A88D-5CFB-443A-99B9-D6DA10914C76}"/>
    <cellStyle name="Normal 11 5 2 13" xfId="3214" xr:uid="{A77AD854-9566-4907-B144-D2B4257B164A}"/>
    <cellStyle name="Normal 11 5 2 2" xfId="3215" xr:uid="{2082D782-10AD-47D9-9F30-E601E8769D3C}"/>
    <cellStyle name="Normal 11 5 2 2 10" xfId="3216" xr:uid="{C7EC2CD5-9596-43A3-8E33-F891D08FF393}"/>
    <cellStyle name="Normal 11 5 2 2 11" xfId="3217" xr:uid="{CBABFE20-B9AB-4A62-BD65-483E10F89DEE}"/>
    <cellStyle name="Normal 11 5 2 2 2" xfId="3218" xr:uid="{4A38EBA9-32D2-469D-909A-8DA37ED6F991}"/>
    <cellStyle name="Normal 11 5 2 2 2 2" xfId="3219" xr:uid="{D6307DDE-7CF1-4F8D-B68C-CF308E258942}"/>
    <cellStyle name="Normal 11 5 2 2 2 2 2" xfId="3220" xr:uid="{30A2D759-268D-4937-A3C4-D8ADD8168DC1}"/>
    <cellStyle name="Normal 11 5 2 2 2 3" xfId="3221" xr:uid="{68EC9264-1C0E-4D97-953D-380578DCEEFD}"/>
    <cellStyle name="Normal 11 5 2 2 2 4" xfId="3222" xr:uid="{B86BEB33-B375-4A3B-9E75-0E9377677A0A}"/>
    <cellStyle name="Normal 11 5 2 2 2 5" xfId="3223" xr:uid="{DCA06A2D-F9B2-4373-8953-9B3A64AC7D1C}"/>
    <cellStyle name="Normal 11 5 2 2 3" xfId="3224" xr:uid="{C25966AD-1089-465D-A10D-D437CE820789}"/>
    <cellStyle name="Normal 11 5 2 2 3 2" xfId="3225" xr:uid="{1057A2E8-23B0-4F48-816F-8AA2266C72A6}"/>
    <cellStyle name="Normal 11 5 2 2 4" xfId="3226" xr:uid="{0D87E1A3-CF1C-4E20-9B7E-F107DEC39896}"/>
    <cellStyle name="Normal 11 5 2 2 5" xfId="3227" xr:uid="{32B69C1C-93A4-42EC-8D35-5CF39E60DA43}"/>
    <cellStyle name="Normal 11 5 2 2 6" xfId="3228" xr:uid="{2D6CFB8D-E721-4255-918F-4B654BB7B275}"/>
    <cellStyle name="Normal 11 5 2 2 7" xfId="3229" xr:uid="{F9494F36-12CC-414D-8BA7-39744A092D86}"/>
    <cellStyle name="Normal 11 5 2 2 8" xfId="3230" xr:uid="{64A190DF-FA1B-4125-9D18-1A33520BB8DA}"/>
    <cellStyle name="Normal 11 5 2 2 9" xfId="3231" xr:uid="{456E21B1-8DC5-4668-84C8-770C4CE8CDA4}"/>
    <cellStyle name="Normal 11 5 2 3" xfId="3232" xr:uid="{F7377B36-0FC4-4451-AA4C-2381DE8A651F}"/>
    <cellStyle name="Normal 11 5 2 3 2" xfId="3233" xr:uid="{CBDE7CBC-674B-49F4-A91E-83B621348F05}"/>
    <cellStyle name="Normal 11 5 2 3 2 2" xfId="3234" xr:uid="{978DE34D-6811-4DFB-807B-927F757C3462}"/>
    <cellStyle name="Normal 11 5 2 3 3" xfId="3235" xr:uid="{96B8E82A-1A0B-40D2-A5AD-417BB8517740}"/>
    <cellStyle name="Normal 11 5 2 3 4" xfId="3236" xr:uid="{A3851FEB-D57C-4304-AD75-C6CFF4FED97C}"/>
    <cellStyle name="Normal 11 5 2 3 5" xfId="3237" xr:uid="{A659CE03-E2A2-4D10-A661-A0BC0227F472}"/>
    <cellStyle name="Normal 11 5 2 4" xfId="3238" xr:uid="{CCDF5ADF-D19D-4F44-901E-49222FB6CEA7}"/>
    <cellStyle name="Normal 11 5 2 4 2" xfId="3239" xr:uid="{C7E48B5B-3B14-43C5-8EA5-866FEAC2AA94}"/>
    <cellStyle name="Normal 11 5 2 5" xfId="3240" xr:uid="{490C9E6A-4B27-4387-8429-883F15B1E7AD}"/>
    <cellStyle name="Normal 11 5 2 6" xfId="3241" xr:uid="{CA6149B8-8384-49A5-B3D0-444611EBC3A6}"/>
    <cellStyle name="Normal 11 5 2 7" xfId="3242" xr:uid="{984ECF66-7F60-4AC9-85AA-187FD3EA5B25}"/>
    <cellStyle name="Normal 11 5 2 8" xfId="3243" xr:uid="{D59E1C8D-AE8B-4AF2-BBEB-9783A8D00FF4}"/>
    <cellStyle name="Normal 11 5 2 9" xfId="3244" xr:uid="{7043054C-7911-4258-AF77-980D37AF4386}"/>
    <cellStyle name="Normal 11 5 3" xfId="3245" xr:uid="{D24878AA-D692-48E9-AC30-B8413581ED74}"/>
    <cellStyle name="Normal 11 5 3 10" xfId="3246" xr:uid="{D35F753A-7594-49EA-826E-3B67D25EFF12}"/>
    <cellStyle name="Normal 11 5 3 11" xfId="3247" xr:uid="{3CC0BC9F-9E0E-4DE5-9E43-0FDBEE5D350C}"/>
    <cellStyle name="Normal 11 5 3 2" xfId="3248" xr:uid="{B38AA713-56C9-4527-A44D-63A8E308B586}"/>
    <cellStyle name="Normal 11 5 3 2 2" xfId="3249" xr:uid="{D173133B-AAFC-4E72-ACD5-997204C06CDF}"/>
    <cellStyle name="Normal 11 5 3 2 2 2" xfId="3250" xr:uid="{43D52640-9AF6-4252-AC0D-A120AB24DC61}"/>
    <cellStyle name="Normal 11 5 3 2 3" xfId="3251" xr:uid="{811C4B33-F437-4DF3-BBDF-27ADB1E7F4A5}"/>
    <cellStyle name="Normal 11 5 3 2 4" xfId="3252" xr:uid="{66B70B3E-1B8D-450F-9B77-09154421961E}"/>
    <cellStyle name="Normal 11 5 3 2 5" xfId="3253" xr:uid="{DC66DCAB-783C-4B1B-AA04-FE040D094B73}"/>
    <cellStyle name="Normal 11 5 3 3" xfId="3254" xr:uid="{D4B1F871-86E0-4794-BA04-F7972EB8A0F6}"/>
    <cellStyle name="Normal 11 5 3 3 2" xfId="3255" xr:uid="{CFCC7F1B-1A4A-46AD-8CDB-99BE3A135110}"/>
    <cellStyle name="Normal 11 5 3 4" xfId="3256" xr:uid="{805424C7-1F38-4E3B-BF6B-15B76FCFA73D}"/>
    <cellStyle name="Normal 11 5 3 5" xfId="3257" xr:uid="{56818AC2-7073-405F-B509-C307400B9B53}"/>
    <cellStyle name="Normal 11 5 3 6" xfId="3258" xr:uid="{4D329A7B-F148-40CB-9509-D738F447A436}"/>
    <cellStyle name="Normal 11 5 3 7" xfId="3259" xr:uid="{123FEDC2-AE70-4F6E-B0B1-FD262AFEB1C6}"/>
    <cellStyle name="Normal 11 5 3 8" xfId="3260" xr:uid="{8EE9D7A2-2D9A-40A5-8989-BE9822776710}"/>
    <cellStyle name="Normal 11 5 3 9" xfId="3261" xr:uid="{F5085261-F144-4E85-872C-1C946AC26535}"/>
    <cellStyle name="Normal 11 5 4" xfId="3262" xr:uid="{D318804C-FDBD-4EB2-9CB3-D228DA8F13CE}"/>
    <cellStyle name="Normal 11 5 4 2" xfId="3263" xr:uid="{9A4C28BC-5DDF-4B66-AE62-FF42C8A792D0}"/>
    <cellStyle name="Normal 11 5 4 2 2" xfId="3264" xr:uid="{9A8F2718-6051-4EC4-BC1F-5E65D641C00C}"/>
    <cellStyle name="Normal 11 5 4 3" xfId="3265" xr:uid="{97E4F6D3-592A-4247-BEE8-87952878EB3B}"/>
    <cellStyle name="Normal 11 5 4 4" xfId="3266" xr:uid="{132F0E28-5315-4138-B380-2D459047B4D7}"/>
    <cellStyle name="Normal 11 5 4 5" xfId="3267" xr:uid="{CDB48B94-3CC7-43C2-8648-523675B07E75}"/>
    <cellStyle name="Normal 11 5 5" xfId="3268" xr:uid="{59CF2F7D-C6EF-4FFE-8A35-5EADCC56F926}"/>
    <cellStyle name="Normal 11 5 5 2" xfId="3269" xr:uid="{CE13CDCE-A936-4E8C-96F8-112CA0BCB9A6}"/>
    <cellStyle name="Normal 11 5 6" xfId="3270" xr:uid="{2976BDEB-C822-40B9-B734-C77D10F8F2A0}"/>
    <cellStyle name="Normal 11 5 7" xfId="3271" xr:uid="{EFA6B39E-9765-4AE9-9DFF-49F1FDA183B1}"/>
    <cellStyle name="Normal 11 5 8" xfId="3272" xr:uid="{6A95A889-323E-4C9A-AE35-62AEEA8AB5BC}"/>
    <cellStyle name="Normal 11 5 9" xfId="3273" xr:uid="{913DA85B-A713-4C9B-AB85-86E3CB39ABB2}"/>
    <cellStyle name="Normal 11 6" xfId="3274" xr:uid="{36546C62-CD26-4CB7-A08A-EA276E1E8737}"/>
    <cellStyle name="Normal 11 6 10" xfId="3275" xr:uid="{B0B68098-F442-4438-BA26-496F1533781E}"/>
    <cellStyle name="Normal 11 6 11" xfId="3276" xr:uid="{D6D6BBED-6E3D-411B-BBD8-0A7A995E3530}"/>
    <cellStyle name="Normal 11 6 12" xfId="3277" xr:uid="{14522267-41FB-40FB-8101-9A5F673CB71B}"/>
    <cellStyle name="Normal 11 6 13" xfId="3278" xr:uid="{AF9C6F0B-3205-4A8B-BDCD-23A1B46C9A6A}"/>
    <cellStyle name="Normal 11 6 14" xfId="3279" xr:uid="{710BD7D3-1DE3-4320-B108-81944BE395C6}"/>
    <cellStyle name="Normal 11 6 2" xfId="3280" xr:uid="{87EF830F-ABFE-4246-AD94-078EC4F0BCF2}"/>
    <cellStyle name="Normal 11 6 2 10" xfId="3281" xr:uid="{7EB67486-310A-45D0-9A64-5A155C6F89DD}"/>
    <cellStyle name="Normal 11 6 2 11" xfId="3282" xr:uid="{DCB467A6-B5C0-463D-9D5F-8A9EA12CED65}"/>
    <cellStyle name="Normal 11 6 2 12" xfId="3283" xr:uid="{0769A4B8-B0DC-4DD4-A2DB-3ECE2BC7D9FE}"/>
    <cellStyle name="Normal 11 6 2 13" xfId="3284" xr:uid="{0A2D67C9-DCC3-477A-9C5B-ABEEE7F6FDB7}"/>
    <cellStyle name="Normal 11 6 2 2" xfId="3285" xr:uid="{E831E320-CED1-4059-9370-E7E053ABD882}"/>
    <cellStyle name="Normal 11 6 2 2 10" xfId="3286" xr:uid="{F5676FBB-E485-4D32-842C-19291AF24AB5}"/>
    <cellStyle name="Normal 11 6 2 2 11" xfId="3287" xr:uid="{D7F57FC7-0111-4462-937C-35330CA14315}"/>
    <cellStyle name="Normal 11 6 2 2 2" xfId="3288" xr:uid="{DCB38CF0-A469-4C92-85BE-563AAB5E9940}"/>
    <cellStyle name="Normal 11 6 2 2 2 2" xfId="3289" xr:uid="{804612E8-E877-4B26-97FB-C261265D3651}"/>
    <cellStyle name="Normal 11 6 2 2 2 2 2" xfId="3290" xr:uid="{CCEB305E-0C1A-4763-B148-34D815665FEF}"/>
    <cellStyle name="Normal 11 6 2 2 2 3" xfId="3291" xr:uid="{F3665002-DBA4-4D30-9E4B-535839D00ADB}"/>
    <cellStyle name="Normal 11 6 2 2 2 4" xfId="3292" xr:uid="{9ECA7699-5FC7-4884-A278-41DBEC408B8A}"/>
    <cellStyle name="Normal 11 6 2 2 2 5" xfId="3293" xr:uid="{B9E5D9DE-07C3-4564-AC96-7AE5048D8DC5}"/>
    <cellStyle name="Normal 11 6 2 2 3" xfId="3294" xr:uid="{8E57D23E-4ED6-4276-BD59-8CEDBC6A5DC7}"/>
    <cellStyle name="Normal 11 6 2 2 3 2" xfId="3295" xr:uid="{62650FBF-C44A-48E3-A074-94DC210B015F}"/>
    <cellStyle name="Normal 11 6 2 2 4" xfId="3296" xr:uid="{B36134AE-A560-40A9-A2FE-1280252259C5}"/>
    <cellStyle name="Normal 11 6 2 2 5" xfId="3297" xr:uid="{FB8B1E04-CA95-4148-BA71-F1952A43263A}"/>
    <cellStyle name="Normal 11 6 2 2 6" xfId="3298" xr:uid="{2DE7E4CA-99BA-49D7-96EF-B9C3B726135B}"/>
    <cellStyle name="Normal 11 6 2 2 7" xfId="3299" xr:uid="{032A0819-3E00-4B7E-AF41-C55C6EC09A11}"/>
    <cellStyle name="Normal 11 6 2 2 8" xfId="3300" xr:uid="{B3F29F8E-A9BD-45F7-9A25-89FAD4EB1675}"/>
    <cellStyle name="Normal 11 6 2 2 9" xfId="3301" xr:uid="{465763F3-1B39-4E26-9619-3560AE9E90F6}"/>
    <cellStyle name="Normal 11 6 2 3" xfId="3302" xr:uid="{515F74DD-DD36-42B0-9BDF-34C99A02FA4E}"/>
    <cellStyle name="Normal 11 6 2 3 2" xfId="3303" xr:uid="{4F5F4D7E-C765-4FA2-8E12-889218C1EC8C}"/>
    <cellStyle name="Normal 11 6 2 3 2 2" xfId="3304" xr:uid="{A9168237-66B6-4176-A2B0-B8C461A5135F}"/>
    <cellStyle name="Normal 11 6 2 3 3" xfId="3305" xr:uid="{5930B8A0-1EF5-4EF0-BA93-51591AD88A82}"/>
    <cellStyle name="Normal 11 6 2 3 4" xfId="3306" xr:uid="{543F070F-28AA-48BE-B5CC-62162D1F7FB6}"/>
    <cellStyle name="Normal 11 6 2 3 5" xfId="3307" xr:uid="{6BE2D13D-8C09-4E1A-BA43-4DA3F0152DC7}"/>
    <cellStyle name="Normal 11 6 2 4" xfId="3308" xr:uid="{A8150520-7C76-4351-8260-69E1AB89275E}"/>
    <cellStyle name="Normal 11 6 2 4 2" xfId="3309" xr:uid="{E0478827-FEE3-48CD-9602-DDF92D00C6B0}"/>
    <cellStyle name="Normal 11 6 2 5" xfId="3310" xr:uid="{05C995FC-CFED-4167-8E16-89557BDB718B}"/>
    <cellStyle name="Normal 11 6 2 6" xfId="3311" xr:uid="{22063B9C-8AEB-40BD-B411-2146A3462982}"/>
    <cellStyle name="Normal 11 6 2 7" xfId="3312" xr:uid="{DD221190-A839-42D7-8DFB-327284130F49}"/>
    <cellStyle name="Normal 11 6 2 8" xfId="3313" xr:uid="{A856B979-9561-4169-84A6-5D657A17BCA9}"/>
    <cellStyle name="Normal 11 6 2 9" xfId="3314" xr:uid="{79B1B56F-8167-4FB5-80E4-3E33A2A38D91}"/>
    <cellStyle name="Normal 11 6 3" xfId="3315" xr:uid="{81A36281-678E-49BD-BBCE-624FA5F7EA04}"/>
    <cellStyle name="Normal 11 6 3 10" xfId="3316" xr:uid="{4CC2DED4-9B6A-4CFE-BEB6-C0ADA19E143D}"/>
    <cellStyle name="Normal 11 6 3 11" xfId="3317" xr:uid="{1C2FABFC-6B6E-49D4-B929-8295A57B8A4A}"/>
    <cellStyle name="Normal 11 6 3 2" xfId="3318" xr:uid="{351B9A3B-9C44-4320-8558-8F5E120F117F}"/>
    <cellStyle name="Normal 11 6 3 2 2" xfId="3319" xr:uid="{E6CABB72-595C-48CB-9951-E800BF34F49B}"/>
    <cellStyle name="Normal 11 6 3 2 2 2" xfId="3320" xr:uid="{2DA7998B-7966-4255-AAF4-630D833D6A68}"/>
    <cellStyle name="Normal 11 6 3 2 3" xfId="3321" xr:uid="{098A9B0A-EE33-4BFC-B2E6-8613B31A1618}"/>
    <cellStyle name="Normal 11 6 3 2 4" xfId="3322" xr:uid="{12B5986A-1BA6-4431-B913-3255D7FC8B7B}"/>
    <cellStyle name="Normal 11 6 3 2 5" xfId="3323" xr:uid="{EB6F6F26-8AF9-426A-8118-CCC627167FDE}"/>
    <cellStyle name="Normal 11 6 3 3" xfId="3324" xr:uid="{AF9D1CC6-110A-48A4-93B4-91F59DB49DFE}"/>
    <cellStyle name="Normal 11 6 3 3 2" xfId="3325" xr:uid="{8F049894-0BD5-45EC-9C9B-A29548029DFD}"/>
    <cellStyle name="Normal 11 6 3 4" xfId="3326" xr:uid="{F3EC2DE4-CCF2-4E20-9B97-17B0D0C8046F}"/>
    <cellStyle name="Normal 11 6 3 5" xfId="3327" xr:uid="{EA42032E-AFE7-40E1-B46C-3AD0065554B4}"/>
    <cellStyle name="Normal 11 6 3 6" xfId="3328" xr:uid="{51D05A0D-BCBA-432F-8C53-47F26158D788}"/>
    <cellStyle name="Normal 11 6 3 7" xfId="3329" xr:uid="{D2F18741-3E85-4F52-B2F7-BECB046CCFEE}"/>
    <cellStyle name="Normal 11 6 3 8" xfId="3330" xr:uid="{0E3E8B76-F987-4559-B77C-BA4684AF410A}"/>
    <cellStyle name="Normal 11 6 3 9" xfId="3331" xr:uid="{4F0FFC84-11BA-4DCE-B8E2-C82F453E5442}"/>
    <cellStyle name="Normal 11 6 4" xfId="3332" xr:uid="{22B619EF-2470-4BC4-A79B-19360DBE89DB}"/>
    <cellStyle name="Normal 11 6 4 2" xfId="3333" xr:uid="{D08647EA-FE51-4B1C-B131-A9975EDFF2FD}"/>
    <cellStyle name="Normal 11 6 4 2 2" xfId="3334" xr:uid="{7B143BF3-B41A-48A4-BE8C-4D937B63A0CE}"/>
    <cellStyle name="Normal 11 6 4 3" xfId="3335" xr:uid="{D965AFA6-F487-4BB3-A58B-86E2F5112C0C}"/>
    <cellStyle name="Normal 11 6 4 4" xfId="3336" xr:uid="{497A2E32-A51C-468C-AA8D-1C881C270498}"/>
    <cellStyle name="Normal 11 6 4 5" xfId="3337" xr:uid="{E01B50BB-908A-42DD-B702-852A04052BEA}"/>
    <cellStyle name="Normal 11 6 5" xfId="3338" xr:uid="{4A4F3D0C-5513-465F-BBCB-62519F168E62}"/>
    <cellStyle name="Normal 11 6 5 2" xfId="3339" xr:uid="{CEEEC513-E92D-42D2-9C08-A2A633F28BDC}"/>
    <cellStyle name="Normal 11 6 6" xfId="3340" xr:uid="{7B279777-5ADB-4DD0-8F7D-59CD468DEAF4}"/>
    <cellStyle name="Normal 11 6 7" xfId="3341" xr:uid="{BCBF1E01-1444-4242-A011-CDB03B1A8920}"/>
    <cellStyle name="Normal 11 6 8" xfId="3342" xr:uid="{F26ED114-BF3C-4BAF-B1C0-4E83124383F0}"/>
    <cellStyle name="Normal 11 6 9" xfId="3343" xr:uid="{5D4C15C2-BB3E-4873-94DE-DB9D929EFDD2}"/>
    <cellStyle name="Normal 11 7" xfId="3344" xr:uid="{F845D60C-6035-4693-AD52-03065EC6F457}"/>
    <cellStyle name="Normal 11 7 10" xfId="3345" xr:uid="{844C5916-A052-4859-921A-8AEF8A0D9394}"/>
    <cellStyle name="Normal 11 7 11" xfId="3346" xr:uid="{7C06AF32-7EC7-42A6-80FA-513A2E020F18}"/>
    <cellStyle name="Normal 11 7 12" xfId="3347" xr:uid="{E23D3DB8-956C-477E-9D99-7B2F9261B510}"/>
    <cellStyle name="Normal 11 7 13" xfId="3348" xr:uid="{92BC3247-91BA-4763-A773-692A008A26C7}"/>
    <cellStyle name="Normal 11 7 14" xfId="3349" xr:uid="{3853F5B6-048A-44A5-80BD-F057A43ABB28}"/>
    <cellStyle name="Normal 11 7 2" xfId="3350" xr:uid="{D11E7170-7204-419B-A1DB-087456C9DDB5}"/>
    <cellStyle name="Normal 11 7 2 10" xfId="3351" xr:uid="{2B597207-876B-4C17-873C-0F0A8CAD4260}"/>
    <cellStyle name="Normal 11 7 2 11" xfId="3352" xr:uid="{DA0717B5-D45A-4124-BDD6-BD8B442976C7}"/>
    <cellStyle name="Normal 11 7 2 12" xfId="3353" xr:uid="{F47418A5-F454-40EC-BBDB-D36E45C0D29A}"/>
    <cellStyle name="Normal 11 7 2 13" xfId="3354" xr:uid="{5D634658-04F6-4F88-BF67-6490AC6B9ED1}"/>
    <cellStyle name="Normal 11 7 2 2" xfId="3355" xr:uid="{EC13FF7E-C695-455C-939E-95B9682F839E}"/>
    <cellStyle name="Normal 11 7 2 2 10" xfId="3356" xr:uid="{BE8F105A-AFFC-409E-A7D6-39EB4C7EF223}"/>
    <cellStyle name="Normal 11 7 2 2 11" xfId="3357" xr:uid="{6517A0EA-F5B4-4055-BAF1-570D825DC26D}"/>
    <cellStyle name="Normal 11 7 2 2 2" xfId="3358" xr:uid="{1060080C-771A-4E23-AB12-9C4DC6CB0FA7}"/>
    <cellStyle name="Normal 11 7 2 2 2 2" xfId="3359" xr:uid="{9B2DCA56-098C-4D85-8300-B627F7BF1E64}"/>
    <cellStyle name="Normal 11 7 2 2 2 2 2" xfId="3360" xr:uid="{580A4047-28A6-42B2-BE08-110FABD44571}"/>
    <cellStyle name="Normal 11 7 2 2 2 3" xfId="3361" xr:uid="{0321E289-2822-49CB-935C-E7D39FB2D21E}"/>
    <cellStyle name="Normal 11 7 2 2 2 4" xfId="3362" xr:uid="{F1C0A7C8-2C81-48FA-98BE-3EA453701C47}"/>
    <cellStyle name="Normal 11 7 2 2 2 5" xfId="3363" xr:uid="{E4D9F425-C930-4229-8F0D-17BDD4C4E58B}"/>
    <cellStyle name="Normal 11 7 2 2 3" xfId="3364" xr:uid="{EDFA045F-67BF-4CEA-B066-F29035B57398}"/>
    <cellStyle name="Normal 11 7 2 2 3 2" xfId="3365" xr:uid="{46208ED0-AC6A-4945-A228-F2A16673B8C2}"/>
    <cellStyle name="Normal 11 7 2 2 4" xfId="3366" xr:uid="{744F15F1-4407-4251-B66F-3F47A906775F}"/>
    <cellStyle name="Normal 11 7 2 2 5" xfId="3367" xr:uid="{D626AEBF-A535-4DFB-80FF-4B730D2F93C9}"/>
    <cellStyle name="Normal 11 7 2 2 6" xfId="3368" xr:uid="{C0560B46-C320-483D-91B1-A5395DFA0B66}"/>
    <cellStyle name="Normal 11 7 2 2 7" xfId="3369" xr:uid="{E6EFB1A4-F8AF-4B2B-8A05-BB26D3462E64}"/>
    <cellStyle name="Normal 11 7 2 2 8" xfId="3370" xr:uid="{8312C545-EF2F-4D89-B310-C399DC15F9D9}"/>
    <cellStyle name="Normal 11 7 2 2 9" xfId="3371" xr:uid="{DB38B54A-D160-42A8-8F7A-5A8146F4E417}"/>
    <cellStyle name="Normal 11 7 2 3" xfId="3372" xr:uid="{F5AA5573-4FE8-4D4E-BD71-885363256537}"/>
    <cellStyle name="Normal 11 7 2 3 2" xfId="3373" xr:uid="{5A6FF036-A853-4D8F-90DF-9EAF7165D885}"/>
    <cellStyle name="Normal 11 7 2 3 2 2" xfId="3374" xr:uid="{10C49B36-6B55-4A8F-BF31-5FEC0F32F323}"/>
    <cellStyle name="Normal 11 7 2 3 3" xfId="3375" xr:uid="{985F4E5E-46CB-4307-BC37-CB868B1652CE}"/>
    <cellStyle name="Normal 11 7 2 3 4" xfId="3376" xr:uid="{34FEFEE8-89E4-4F16-BAAB-D1583CF672F5}"/>
    <cellStyle name="Normal 11 7 2 3 5" xfId="3377" xr:uid="{BFF9C197-1F55-4EE9-8170-AB7F9E076574}"/>
    <cellStyle name="Normal 11 7 2 4" xfId="3378" xr:uid="{E0A076E1-CF83-4E78-B0FB-1C58525526ED}"/>
    <cellStyle name="Normal 11 7 2 4 2" xfId="3379" xr:uid="{BBE650E6-E57F-4E68-AF16-BE8FC7723197}"/>
    <cellStyle name="Normal 11 7 2 5" xfId="3380" xr:uid="{004B8498-A756-40F3-81C8-327762B6B0D8}"/>
    <cellStyle name="Normal 11 7 2 6" xfId="3381" xr:uid="{EEB8056D-3F68-41E0-9E49-DDDE5439FBB8}"/>
    <cellStyle name="Normal 11 7 2 7" xfId="3382" xr:uid="{E56D818F-D05D-45FF-8958-3530DAA2F200}"/>
    <cellStyle name="Normal 11 7 2 8" xfId="3383" xr:uid="{FCB3BED4-ABAE-4924-A4F2-64058CB966A1}"/>
    <cellStyle name="Normal 11 7 2 9" xfId="3384" xr:uid="{937CF86C-3193-4773-BCF4-28DB362E166D}"/>
    <cellStyle name="Normal 11 7 3" xfId="3385" xr:uid="{E6652F17-31B7-4AC8-AEF0-3E5809B39150}"/>
    <cellStyle name="Normal 11 7 3 10" xfId="3386" xr:uid="{F2F4FFBE-50DB-424E-ACF1-379689F46EDB}"/>
    <cellStyle name="Normal 11 7 3 11" xfId="3387" xr:uid="{EBE817AC-2894-4816-A88E-DC8E27B42CE6}"/>
    <cellStyle name="Normal 11 7 3 2" xfId="3388" xr:uid="{F4506ED7-4588-46DE-8B1C-B8CAAC4D4206}"/>
    <cellStyle name="Normal 11 7 3 2 2" xfId="3389" xr:uid="{98A9D76D-8E1A-479D-A333-2963ED3D6CC8}"/>
    <cellStyle name="Normal 11 7 3 2 2 2" xfId="3390" xr:uid="{92A3E681-6342-4BD5-993F-A14E7B951670}"/>
    <cellStyle name="Normal 11 7 3 2 3" xfId="3391" xr:uid="{88074610-A4A0-497F-9CFC-9914A3C573C6}"/>
    <cellStyle name="Normal 11 7 3 2 4" xfId="3392" xr:uid="{95BDDD51-C1DB-42D2-82B4-E56E567DAADE}"/>
    <cellStyle name="Normal 11 7 3 2 5" xfId="3393" xr:uid="{1FCB2C74-406E-4B06-A8BA-0A4093FD6305}"/>
    <cellStyle name="Normal 11 7 3 3" xfId="3394" xr:uid="{3A71681C-BF42-4880-8A5A-1446AAAE8A8A}"/>
    <cellStyle name="Normal 11 7 3 3 2" xfId="3395" xr:uid="{9D9F0473-4F3E-4DCB-9D1E-6D8DF58B7DB0}"/>
    <cellStyle name="Normal 11 7 3 4" xfId="3396" xr:uid="{F90EEABE-1780-4EC2-8EF9-E04949BBE085}"/>
    <cellStyle name="Normal 11 7 3 5" xfId="3397" xr:uid="{21ADB08D-3A10-4FE0-B85B-5BCDE439ACF6}"/>
    <cellStyle name="Normal 11 7 3 6" xfId="3398" xr:uid="{6573C31B-1B78-480A-AD5D-C21ABDBDA228}"/>
    <cellStyle name="Normal 11 7 3 7" xfId="3399" xr:uid="{F2F43EC2-8F1B-451F-8E86-AC294F57C4A7}"/>
    <cellStyle name="Normal 11 7 3 8" xfId="3400" xr:uid="{95C1CA99-E63D-4951-AE3F-FA090376BA1D}"/>
    <cellStyle name="Normal 11 7 3 9" xfId="3401" xr:uid="{46844DB0-B427-4117-9006-0E9BFE92280B}"/>
    <cellStyle name="Normal 11 7 4" xfId="3402" xr:uid="{B81B4121-171D-4934-A1E2-71ACAFF270E2}"/>
    <cellStyle name="Normal 11 7 4 2" xfId="3403" xr:uid="{C314A0CC-DFE8-4FCF-9A3C-1A63AA41E9D4}"/>
    <cellStyle name="Normal 11 7 4 2 2" xfId="3404" xr:uid="{CF172477-D58F-4B86-A1D4-1AB7A3983C59}"/>
    <cellStyle name="Normal 11 7 4 3" xfId="3405" xr:uid="{C064BE4D-41AA-4682-B5F3-78FA703D82C6}"/>
    <cellStyle name="Normal 11 7 4 4" xfId="3406" xr:uid="{07BEA953-C964-4ED8-98D1-F7509B2154E8}"/>
    <cellStyle name="Normal 11 7 4 5" xfId="3407" xr:uid="{A465ADA9-4F24-4D1B-86D5-96CBA532224A}"/>
    <cellStyle name="Normal 11 7 5" xfId="3408" xr:uid="{1BCAC600-389C-4F94-BCA6-F88EBEC879A2}"/>
    <cellStyle name="Normal 11 7 5 2" xfId="3409" xr:uid="{B31AEE1A-5D3D-4C2D-8E99-F1F5E56EE390}"/>
    <cellStyle name="Normal 11 7 6" xfId="3410" xr:uid="{F8089261-7138-4CAE-934A-E1A426026559}"/>
    <cellStyle name="Normal 11 7 7" xfId="3411" xr:uid="{0D9804B1-A2FE-459A-9F37-3D066D116936}"/>
    <cellStyle name="Normal 11 7 8" xfId="3412" xr:uid="{8294C5BA-E017-4276-BD69-47FEB4AB79EA}"/>
    <cellStyle name="Normal 11 7 9" xfId="3413" xr:uid="{959D0376-B6C9-4CB7-88F9-8E8FB7144B30}"/>
    <cellStyle name="Normal 11 8" xfId="3414" xr:uid="{938303A1-3FA3-46F4-ACC0-6FC3BCDCF763}"/>
    <cellStyle name="Normal 11 8 10" xfId="3415" xr:uid="{674EC37D-A1F8-4A57-B8AB-B81DAA7D5293}"/>
    <cellStyle name="Normal 11 8 11" xfId="3416" xr:uid="{10912063-E14D-4AAE-BB11-9AE0E9CC2A4C}"/>
    <cellStyle name="Normal 11 8 12" xfId="3417" xr:uid="{53C28046-E0B8-4BEE-8977-5BFD4951B96C}"/>
    <cellStyle name="Normal 11 8 13" xfId="3418" xr:uid="{47BAE2CF-299B-4E1C-A307-49E88F2EE514}"/>
    <cellStyle name="Normal 11 8 14" xfId="3419" xr:uid="{54B2A8E6-A599-4048-B504-DDEE55D7A9FC}"/>
    <cellStyle name="Normal 11 8 2" xfId="3420" xr:uid="{F252BA86-307F-443D-B4BA-3FD46726DEC1}"/>
    <cellStyle name="Normal 11 8 2 10" xfId="3421" xr:uid="{A3C6277D-F7D6-4209-B6B2-F2CDCEAC4C55}"/>
    <cellStyle name="Normal 11 8 2 11" xfId="3422" xr:uid="{DDDA578E-D5A0-4146-AF46-AA630823FB43}"/>
    <cellStyle name="Normal 11 8 2 12" xfId="3423" xr:uid="{0BD6D6FA-A45A-49B9-8512-6A04FF1B6774}"/>
    <cellStyle name="Normal 11 8 2 13" xfId="3424" xr:uid="{7C03300D-030B-48C3-BD81-4B6389EA7E78}"/>
    <cellStyle name="Normal 11 8 2 2" xfId="3425" xr:uid="{EB39469C-F069-41D2-AEE4-16CA7E8C2DF7}"/>
    <cellStyle name="Normal 11 8 2 2 10" xfId="3426" xr:uid="{56536F9D-7816-48F1-9223-B93AE381A27C}"/>
    <cellStyle name="Normal 11 8 2 2 11" xfId="3427" xr:uid="{B3D97DB3-E30B-463F-9074-B45817A31E15}"/>
    <cellStyle name="Normal 11 8 2 2 2" xfId="3428" xr:uid="{2BD7FC60-DE10-4150-B7BE-F1A7D892FD7D}"/>
    <cellStyle name="Normal 11 8 2 2 2 2" xfId="3429" xr:uid="{E79F96F9-BA14-4E3D-8C83-FAC232AC921C}"/>
    <cellStyle name="Normal 11 8 2 2 2 2 2" xfId="3430" xr:uid="{993CABAD-4D26-4BF4-80E4-3B0C327B2923}"/>
    <cellStyle name="Normal 11 8 2 2 2 3" xfId="3431" xr:uid="{E874CCB2-1CA4-4477-8A38-CD6B0DB2038F}"/>
    <cellStyle name="Normal 11 8 2 2 2 4" xfId="3432" xr:uid="{2D677F26-D81F-4340-ADA9-D7A7D6717A38}"/>
    <cellStyle name="Normal 11 8 2 2 2 5" xfId="3433" xr:uid="{26441F91-3643-45E4-8498-B487C7ECDA9B}"/>
    <cellStyle name="Normal 11 8 2 2 3" xfId="3434" xr:uid="{2B17A264-0E5E-497F-96C1-31C5B4C7A1E3}"/>
    <cellStyle name="Normal 11 8 2 2 3 2" xfId="3435" xr:uid="{B5044F33-7EDB-4D1E-8CA6-FC0DBE2D57E8}"/>
    <cellStyle name="Normal 11 8 2 2 4" xfId="3436" xr:uid="{372705DB-8439-4021-B4BA-1C127BBC351B}"/>
    <cellStyle name="Normal 11 8 2 2 5" xfId="3437" xr:uid="{BA42F46C-93D1-4C73-ADAE-33F4919EB504}"/>
    <cellStyle name="Normal 11 8 2 2 6" xfId="3438" xr:uid="{F80284DB-2DD5-4CE6-9755-B9F82E36AAE0}"/>
    <cellStyle name="Normal 11 8 2 2 7" xfId="3439" xr:uid="{E12D5D55-84D7-40BD-A995-80BF8DF8A23B}"/>
    <cellStyle name="Normal 11 8 2 2 8" xfId="3440" xr:uid="{E664A8F9-FD43-4B91-949A-C2BC7B10E490}"/>
    <cellStyle name="Normal 11 8 2 2 9" xfId="3441" xr:uid="{9E2BCF66-4158-46CA-85C5-241ADA610A9F}"/>
    <cellStyle name="Normal 11 8 2 3" xfId="3442" xr:uid="{6CD532E4-1E61-47F9-8FFF-40D39620A6C6}"/>
    <cellStyle name="Normal 11 8 2 3 2" xfId="3443" xr:uid="{FDA093DF-21A1-4056-AF24-0F9D51F284F3}"/>
    <cellStyle name="Normal 11 8 2 3 2 2" xfId="3444" xr:uid="{714897D2-52F6-4587-8FD4-787581838F4E}"/>
    <cellStyle name="Normal 11 8 2 3 3" xfId="3445" xr:uid="{C40E2FBB-F5D8-49DA-84C9-95E92258283B}"/>
    <cellStyle name="Normal 11 8 2 3 4" xfId="3446" xr:uid="{1316B96B-7962-4A38-A4B4-71D8982E359E}"/>
    <cellStyle name="Normal 11 8 2 3 5" xfId="3447" xr:uid="{650CECE1-DE91-4088-83A8-F4A849F08C41}"/>
    <cellStyle name="Normal 11 8 2 4" xfId="3448" xr:uid="{036B2879-F35B-432A-BE9D-FE8C74AC71D9}"/>
    <cellStyle name="Normal 11 8 2 4 2" xfId="3449" xr:uid="{1FC31273-F604-44AA-B91E-C87E3391A3FD}"/>
    <cellStyle name="Normal 11 8 2 5" xfId="3450" xr:uid="{4F276B31-BD35-4E49-91B6-A7E006806A19}"/>
    <cellStyle name="Normal 11 8 2 6" xfId="3451" xr:uid="{3153BE3B-661B-4011-8F64-3D39D224619D}"/>
    <cellStyle name="Normal 11 8 2 7" xfId="3452" xr:uid="{D655664D-8555-4082-B0E9-B775D63BF233}"/>
    <cellStyle name="Normal 11 8 2 8" xfId="3453" xr:uid="{67D563C5-92B7-4E4C-A216-92C630A81BEA}"/>
    <cellStyle name="Normal 11 8 2 9" xfId="3454" xr:uid="{55707719-D243-45F6-916C-4654EB5CBF6E}"/>
    <cellStyle name="Normal 11 8 3" xfId="3455" xr:uid="{231EC0BE-1396-4674-944D-7E2A90826C81}"/>
    <cellStyle name="Normal 11 8 3 10" xfId="3456" xr:uid="{4C559882-6DCE-4F9B-B4AB-7FF187704EEA}"/>
    <cellStyle name="Normal 11 8 3 11" xfId="3457" xr:uid="{7DBB51A1-B8EC-40AD-A1F3-26F93A4895DE}"/>
    <cellStyle name="Normal 11 8 3 2" xfId="3458" xr:uid="{7E8529A3-59EF-482B-8DEC-23C70B1E195E}"/>
    <cellStyle name="Normal 11 8 3 2 2" xfId="3459" xr:uid="{F7443FC4-B2D3-4967-9AA0-3693AE8ED9FC}"/>
    <cellStyle name="Normal 11 8 3 2 2 2" xfId="3460" xr:uid="{303D6802-DCC9-4461-A4BA-27C5AF9A7488}"/>
    <cellStyle name="Normal 11 8 3 2 3" xfId="3461" xr:uid="{4134EA83-35E4-46D1-AD92-9A3EB46D9169}"/>
    <cellStyle name="Normal 11 8 3 2 4" xfId="3462" xr:uid="{C6E05E58-8008-4C88-A57B-456578E78162}"/>
    <cellStyle name="Normal 11 8 3 2 5" xfId="3463" xr:uid="{C0FAFEE6-437E-4145-94BB-7E6F25A5F5E8}"/>
    <cellStyle name="Normal 11 8 3 3" xfId="3464" xr:uid="{EECE301B-F747-4BAB-8A6E-450E5A94D8CF}"/>
    <cellStyle name="Normal 11 8 3 3 2" xfId="3465" xr:uid="{A02556D8-8EB9-4187-9C14-FAA1DB16EFDD}"/>
    <cellStyle name="Normal 11 8 3 4" xfId="3466" xr:uid="{E4E6CC18-308E-4CFA-95E2-06F18D2D217A}"/>
    <cellStyle name="Normal 11 8 3 5" xfId="3467" xr:uid="{7480D1FA-EA34-4316-8EDC-6A0F7081FE9E}"/>
    <cellStyle name="Normal 11 8 3 6" xfId="3468" xr:uid="{F2012E03-AE21-4044-AA72-30F3237B7FFA}"/>
    <cellStyle name="Normal 11 8 3 7" xfId="3469" xr:uid="{7CBFC372-C469-480B-AE2B-C2F8F917D9CF}"/>
    <cellStyle name="Normal 11 8 3 8" xfId="3470" xr:uid="{99755E40-1DA9-46A9-A186-CDFFE73EF858}"/>
    <cellStyle name="Normal 11 8 3 9" xfId="3471" xr:uid="{57B7C3E4-A8EF-4310-B2D6-2C897CD0571B}"/>
    <cellStyle name="Normal 11 8 4" xfId="3472" xr:uid="{F82FE5F8-02CC-4AED-8B33-435C069612D8}"/>
    <cellStyle name="Normal 11 8 4 2" xfId="3473" xr:uid="{0425B58A-0B4B-444F-A924-4622B01CCD5F}"/>
    <cellStyle name="Normal 11 8 4 2 2" xfId="3474" xr:uid="{152826AB-7D48-4B6F-8C99-E9716E9E6438}"/>
    <cellStyle name="Normal 11 8 4 3" xfId="3475" xr:uid="{253FDDE9-1F82-4D6D-A556-F979D6798A5F}"/>
    <cellStyle name="Normal 11 8 4 4" xfId="3476" xr:uid="{776179A5-5951-4299-B64A-0D4E0E9A5BFA}"/>
    <cellStyle name="Normal 11 8 4 5" xfId="3477" xr:uid="{B1E3ED05-FC7F-4B5B-8E6B-267A1C63E5D3}"/>
    <cellStyle name="Normal 11 8 5" xfId="3478" xr:uid="{F148DBB7-378A-4165-A58D-61677B78D854}"/>
    <cellStyle name="Normal 11 8 5 2" xfId="3479" xr:uid="{A51A126F-8A0F-41B3-B589-95182388BECA}"/>
    <cellStyle name="Normal 11 8 6" xfId="3480" xr:uid="{F27F92DF-DD68-4859-9705-0AF714637900}"/>
    <cellStyle name="Normal 11 8 7" xfId="3481" xr:uid="{D50E0802-44D4-46C8-95BF-DE07EF94B39A}"/>
    <cellStyle name="Normal 11 8 8" xfId="3482" xr:uid="{DB01DFCF-D889-442C-81A3-66A88408581C}"/>
    <cellStyle name="Normal 11 8 9" xfId="3483" xr:uid="{97E0904B-62A3-4CE4-9390-BD5619089518}"/>
    <cellStyle name="Normal 11 9" xfId="3484" xr:uid="{67B98A18-9DE0-477C-9D52-962E56C4FDC6}"/>
    <cellStyle name="Normal 11 9 10" xfId="3485" xr:uid="{6696DCE8-AC12-46E5-965D-CE2FEABB6DAE}"/>
    <cellStyle name="Normal 11 9 11" xfId="3486" xr:uid="{467B3E25-9D80-409F-B813-F3F4C6EB0DA3}"/>
    <cellStyle name="Normal 11 9 12" xfId="3487" xr:uid="{A7DDD3AC-284A-43B4-92D1-237FA0C606A3}"/>
    <cellStyle name="Normal 11 9 13" xfId="3488" xr:uid="{21DE9120-F846-414F-9B90-178F0F4299F2}"/>
    <cellStyle name="Normal 11 9 14" xfId="3489" xr:uid="{CA48E2CC-2F98-48E6-AFE8-FE602364B283}"/>
    <cellStyle name="Normal 11 9 2" xfId="3490" xr:uid="{30000CAB-CB8F-4DD8-8984-A45C8F4E298C}"/>
    <cellStyle name="Normal 11 9 2 10" xfId="3491" xr:uid="{E67E8A2C-1F63-4E74-8BBC-34E8AC7AF892}"/>
    <cellStyle name="Normal 11 9 2 11" xfId="3492" xr:uid="{0A471234-8333-47C9-94CB-475B666DC3F9}"/>
    <cellStyle name="Normal 11 9 2 12" xfId="3493" xr:uid="{860CF294-9254-4A00-BA94-672EDD1AF84E}"/>
    <cellStyle name="Normal 11 9 2 13" xfId="3494" xr:uid="{B92A7D1D-F079-4E1A-B136-1FC9F25BBEA7}"/>
    <cellStyle name="Normal 11 9 2 2" xfId="3495" xr:uid="{0F742F8B-508C-4903-A7A3-8D7BC0305FAC}"/>
    <cellStyle name="Normal 11 9 2 2 10" xfId="3496" xr:uid="{D2B3451A-4FDC-4BE4-A95C-96E42F16B2C2}"/>
    <cellStyle name="Normal 11 9 2 2 11" xfId="3497" xr:uid="{47BA9562-3685-4646-8662-73B7DC6952CA}"/>
    <cellStyle name="Normal 11 9 2 2 2" xfId="3498" xr:uid="{C731571C-6707-429B-AAFF-60B8239DD545}"/>
    <cellStyle name="Normal 11 9 2 2 2 2" xfId="3499" xr:uid="{CDD926B4-5B44-43F8-B0C9-B22E04AF21DF}"/>
    <cellStyle name="Normal 11 9 2 2 2 2 2" xfId="3500" xr:uid="{DC1FD9DA-78D7-4BC2-AE65-BDBD6A9AEB0A}"/>
    <cellStyle name="Normal 11 9 2 2 2 3" xfId="3501" xr:uid="{6D797526-CA9D-4294-A68D-EDFFF5988B76}"/>
    <cellStyle name="Normal 11 9 2 2 2 4" xfId="3502" xr:uid="{CC444192-D7F7-43B0-96CB-534EAB12B79C}"/>
    <cellStyle name="Normal 11 9 2 2 2 5" xfId="3503" xr:uid="{9B522E02-5CC0-442F-B216-467CA3E1D5DD}"/>
    <cellStyle name="Normal 11 9 2 2 3" xfId="3504" xr:uid="{CCA67EBE-81EE-45D6-A596-4CF91D25BEAB}"/>
    <cellStyle name="Normal 11 9 2 2 3 2" xfId="3505" xr:uid="{B0DC6A04-9EF9-4955-BF5D-26CA18C15A14}"/>
    <cellStyle name="Normal 11 9 2 2 4" xfId="3506" xr:uid="{404E9506-2201-4A68-8851-83F7DE4E5E14}"/>
    <cellStyle name="Normal 11 9 2 2 5" xfId="3507" xr:uid="{CE235948-CEB5-4548-B56A-12191C3EDD8F}"/>
    <cellStyle name="Normal 11 9 2 2 6" xfId="3508" xr:uid="{4C4BF5D9-9255-4775-9FFC-936B76F41022}"/>
    <cellStyle name="Normal 11 9 2 2 7" xfId="3509" xr:uid="{EAC6BEE3-BAA0-431A-9C18-1791803EA423}"/>
    <cellStyle name="Normal 11 9 2 2 8" xfId="3510" xr:uid="{25B7D77D-2D16-464D-8B81-135A25F55C0D}"/>
    <cellStyle name="Normal 11 9 2 2 9" xfId="3511" xr:uid="{026C2435-3E97-423D-B803-7F638AAC0220}"/>
    <cellStyle name="Normal 11 9 2 3" xfId="3512" xr:uid="{31B13B2D-C266-47B6-8D66-BAC35D9D0EE3}"/>
    <cellStyle name="Normal 11 9 2 3 2" xfId="3513" xr:uid="{3D841B51-10F4-4960-91AF-4F603D49EF60}"/>
    <cellStyle name="Normal 11 9 2 3 2 2" xfId="3514" xr:uid="{EB77EF88-6F6C-4F1A-8361-2C141A8E8050}"/>
    <cellStyle name="Normal 11 9 2 3 3" xfId="3515" xr:uid="{C6BD1279-C471-4F44-BCAB-A79A3EC92950}"/>
    <cellStyle name="Normal 11 9 2 3 4" xfId="3516" xr:uid="{CB66938C-EF55-425B-9C21-8DF3994F1747}"/>
    <cellStyle name="Normal 11 9 2 3 5" xfId="3517" xr:uid="{FE70BAF7-153C-4C9E-A154-FC157C84A514}"/>
    <cellStyle name="Normal 11 9 2 4" xfId="3518" xr:uid="{879E2854-2285-4E47-A693-075941B98C18}"/>
    <cellStyle name="Normal 11 9 2 4 2" xfId="3519" xr:uid="{59E3291F-D958-4D2A-AF04-BAD3FFD5877B}"/>
    <cellStyle name="Normal 11 9 2 5" xfId="3520" xr:uid="{EA592C5F-2933-45CE-BBB1-77E747947AB3}"/>
    <cellStyle name="Normal 11 9 2 6" xfId="3521" xr:uid="{3AB854E7-0662-463D-95C3-1B33952B068F}"/>
    <cellStyle name="Normal 11 9 2 7" xfId="3522" xr:uid="{E13F1B06-510B-459D-9EF6-95BD125554EA}"/>
    <cellStyle name="Normal 11 9 2 8" xfId="3523" xr:uid="{55F44696-EFFF-47B5-A813-655067FC680C}"/>
    <cellStyle name="Normal 11 9 2 9" xfId="3524" xr:uid="{AB1B2A64-F22A-4325-BB5B-2119988AD7F5}"/>
    <cellStyle name="Normal 11 9 3" xfId="3525" xr:uid="{13CA4A30-07B2-4737-8BA5-B624503F12CB}"/>
    <cellStyle name="Normal 11 9 3 10" xfId="3526" xr:uid="{D307622B-09BB-4248-AB89-8780C7421828}"/>
    <cellStyle name="Normal 11 9 3 11" xfId="3527" xr:uid="{5217F671-D52C-4F64-B4B6-EA6410006E98}"/>
    <cellStyle name="Normal 11 9 3 2" xfId="3528" xr:uid="{EA880D1C-722E-4DCD-9EFB-99C3E97BB09B}"/>
    <cellStyle name="Normal 11 9 3 2 2" xfId="3529" xr:uid="{C06D516F-96D0-4386-B8CC-2418B868D23A}"/>
    <cellStyle name="Normal 11 9 3 2 2 2" xfId="3530" xr:uid="{268D4911-09E2-4316-932B-4B40F61C242F}"/>
    <cellStyle name="Normal 11 9 3 2 3" xfId="3531" xr:uid="{663F4B1C-43D5-4500-865B-05BC89C7814B}"/>
    <cellStyle name="Normal 11 9 3 2 4" xfId="3532" xr:uid="{9A674793-0F41-4D3F-9074-BC51727E0225}"/>
    <cellStyle name="Normal 11 9 3 2 5" xfId="3533" xr:uid="{C02F38D8-4F99-41E1-B2DE-A788467D49CE}"/>
    <cellStyle name="Normal 11 9 3 3" xfId="3534" xr:uid="{A8E004F0-52F7-46F5-BFB1-D51689099F02}"/>
    <cellStyle name="Normal 11 9 3 3 2" xfId="3535" xr:uid="{38435711-B44B-4A9E-844A-8BE55AB66A5A}"/>
    <cellStyle name="Normal 11 9 3 4" xfId="3536" xr:uid="{B8496C30-2299-49B6-9A89-5837793CE696}"/>
    <cellStyle name="Normal 11 9 3 5" xfId="3537" xr:uid="{D0B4FEE0-9640-48ED-A314-873B3B5D0D44}"/>
    <cellStyle name="Normal 11 9 3 6" xfId="3538" xr:uid="{C727BE0C-AFC0-498D-A7EE-8FE5BE178348}"/>
    <cellStyle name="Normal 11 9 3 7" xfId="3539" xr:uid="{067D0900-2BB7-42DD-9FE3-4BA056E6FB6D}"/>
    <cellStyle name="Normal 11 9 3 8" xfId="3540" xr:uid="{80DA9D67-F9D4-4544-B1C8-CC27DCA73C0C}"/>
    <cellStyle name="Normal 11 9 3 9" xfId="3541" xr:uid="{592CA33D-B91E-4404-BD98-8551EB2CF89C}"/>
    <cellStyle name="Normal 11 9 4" xfId="3542" xr:uid="{AF550992-C902-43F6-AB7A-E31FA41E0F1D}"/>
    <cellStyle name="Normal 11 9 4 2" xfId="3543" xr:uid="{8F88E500-E0D9-48EF-B542-9B6151EB36CF}"/>
    <cellStyle name="Normal 11 9 4 2 2" xfId="3544" xr:uid="{EEC3B724-58D4-4EBE-86DD-5406547058AB}"/>
    <cellStyle name="Normal 11 9 4 3" xfId="3545" xr:uid="{1D844B7B-F5A7-411C-B914-7A1D4F310A53}"/>
    <cellStyle name="Normal 11 9 4 4" xfId="3546" xr:uid="{53030DE3-74B2-40D8-9D20-C10A775BDF01}"/>
    <cellStyle name="Normal 11 9 4 5" xfId="3547" xr:uid="{276DBE33-F03D-4CA7-A66C-7834B84768A4}"/>
    <cellStyle name="Normal 11 9 5" xfId="3548" xr:uid="{8834DC6C-E600-4B1F-AE5F-F4607D234F47}"/>
    <cellStyle name="Normal 11 9 5 2" xfId="3549" xr:uid="{EC5FE130-54E2-4C60-AD9A-4148F822328A}"/>
    <cellStyle name="Normal 11 9 6" xfId="3550" xr:uid="{7F103591-2248-42EF-B2AE-9CC7EE990816}"/>
    <cellStyle name="Normal 11 9 7" xfId="3551" xr:uid="{BFA1961E-7FDC-488C-9AC5-99C189E72D46}"/>
    <cellStyle name="Normal 11 9 8" xfId="3552" xr:uid="{2DBFDE5B-6BBE-4FFB-9B51-5297F9F8580F}"/>
    <cellStyle name="Normal 11 9 9" xfId="3553" xr:uid="{962E0F31-4FBB-4741-9596-2684F07C1C50}"/>
    <cellStyle name="Normal 110" xfId="3554" xr:uid="{659EE3C0-8A5F-4606-A72C-AC8DC2E967AD}"/>
    <cellStyle name="Normal 111" xfId="3555" xr:uid="{3C79F421-E243-45B9-A4D1-41B44D4F9138}"/>
    <cellStyle name="Normal 112" xfId="3556" xr:uid="{79A50FA1-C897-4123-BF2D-98B01CF9298C}"/>
    <cellStyle name="Normal 113" xfId="3557" xr:uid="{30183A0E-7139-4952-91EA-69EB37BFDB23}"/>
    <cellStyle name="Normal 114" xfId="3558" xr:uid="{4C0182E9-C822-4422-961A-0977A698DEC8}"/>
    <cellStyle name="Normal 115" xfId="3559" xr:uid="{F30181F2-DF27-4E19-9F27-3730451EC731}"/>
    <cellStyle name="Normal 116" xfId="3560" xr:uid="{48EB1125-55F6-4B55-94B9-B2D98E307A78}"/>
    <cellStyle name="Normal 117" xfId="3561" xr:uid="{34BD4783-BCC9-41DE-895D-59E7C86F0C7D}"/>
    <cellStyle name="Normal 118" xfId="3562" xr:uid="{6404DEA1-3B40-48DB-9988-658AEF4BF7E3}"/>
    <cellStyle name="Normal 119" xfId="3563" xr:uid="{DE0E503A-9219-43FC-90B8-9037424F6A79}"/>
    <cellStyle name="Normal 12" xfId="3564" xr:uid="{B7472FBC-CF41-44AD-AC5B-D1872E036824}"/>
    <cellStyle name="Normal 12 10" xfId="3565" xr:uid="{1ED91AE5-E52B-47E1-8628-57542449F03E}"/>
    <cellStyle name="Normal 12 10 10" xfId="3566" xr:uid="{C776E258-A7CE-45DC-BEEE-8784006CC0E0}"/>
    <cellStyle name="Normal 12 10 11" xfId="3567" xr:uid="{E26C5A16-1299-45E4-9AAE-DE1BC395F9AA}"/>
    <cellStyle name="Normal 12 10 12" xfId="3568" xr:uid="{0B7460B1-4D6A-4803-84E6-E18C27EE20A0}"/>
    <cellStyle name="Normal 12 10 13" xfId="3569" xr:uid="{E0C3F95E-FA4F-462F-9F72-AFB623C0CCBF}"/>
    <cellStyle name="Normal 12 10 14" xfId="3570" xr:uid="{249C87D0-F0AD-47F8-A251-8D5509F7549D}"/>
    <cellStyle name="Normal 12 10 2" xfId="3571" xr:uid="{5E04372F-7D28-44E5-A1E6-E2BE33BEA7C2}"/>
    <cellStyle name="Normal 12 10 2 10" xfId="3572" xr:uid="{022A7FAC-1F38-4DBA-9D12-9D3B308350ED}"/>
    <cellStyle name="Normal 12 10 2 11" xfId="3573" xr:uid="{753EAA15-D621-4A35-84D6-95B0092D3DBD}"/>
    <cellStyle name="Normal 12 10 2 12" xfId="3574" xr:uid="{63844DE4-C192-43AF-9A51-7E9BEE6BD714}"/>
    <cellStyle name="Normal 12 10 2 13" xfId="3575" xr:uid="{1D93A65C-021F-4285-880B-9D2A1E6DCAFA}"/>
    <cellStyle name="Normal 12 10 2 2" xfId="3576" xr:uid="{BFA55BC9-B0F1-46F2-93AE-20A9482B64BE}"/>
    <cellStyle name="Normal 12 10 2 2 10" xfId="3577" xr:uid="{E53D9E63-2100-4171-A3E9-D7846A55F3DD}"/>
    <cellStyle name="Normal 12 10 2 2 11" xfId="3578" xr:uid="{EDAA702E-7E29-48ED-B532-58D2ED2DE9F5}"/>
    <cellStyle name="Normal 12 10 2 2 2" xfId="3579" xr:uid="{C3287C56-8507-4F96-A225-3A38C8746891}"/>
    <cellStyle name="Normal 12 10 2 2 2 2" xfId="3580" xr:uid="{31ABE723-D6CA-443D-A6D6-78932D9A2D91}"/>
    <cellStyle name="Normal 12 10 2 2 2 2 2" xfId="3581" xr:uid="{AF326CBD-057A-462C-99C1-8A92C1C6D0A8}"/>
    <cellStyle name="Normal 12 10 2 2 2 3" xfId="3582" xr:uid="{6177973B-5EA2-4C12-8F89-34F1785AFCCD}"/>
    <cellStyle name="Normal 12 10 2 2 2 4" xfId="3583" xr:uid="{826BC781-502C-4639-A3D7-10FFFCD07178}"/>
    <cellStyle name="Normal 12 10 2 2 2 5" xfId="3584" xr:uid="{92DF3B8D-AE7D-4A6E-A8B4-EB5DEE2AC32B}"/>
    <cellStyle name="Normal 12 10 2 2 3" xfId="3585" xr:uid="{65090753-5CC6-4D63-ABDA-6BAB201A0C1A}"/>
    <cellStyle name="Normal 12 10 2 2 3 2" xfId="3586" xr:uid="{7CA7532C-94DB-4D08-A050-B29431D6DCFA}"/>
    <cellStyle name="Normal 12 10 2 2 4" xfId="3587" xr:uid="{7C745597-525C-4717-ACD5-7178F26FB528}"/>
    <cellStyle name="Normal 12 10 2 2 5" xfId="3588" xr:uid="{A3D193BE-76A3-4816-999B-FECF545CE5B5}"/>
    <cellStyle name="Normal 12 10 2 2 6" xfId="3589" xr:uid="{74BC424B-08DE-42D2-9BE7-D69D69ECE412}"/>
    <cellStyle name="Normal 12 10 2 2 7" xfId="3590" xr:uid="{754E3AB9-3FBF-4146-821C-C0E5D638D281}"/>
    <cellStyle name="Normal 12 10 2 2 8" xfId="3591" xr:uid="{7389FBC8-34C5-43BF-BF22-378361E92702}"/>
    <cellStyle name="Normal 12 10 2 2 9" xfId="3592" xr:uid="{21C8687F-CFAB-4AC6-A352-CCD9FDCB6962}"/>
    <cellStyle name="Normal 12 10 2 3" xfId="3593" xr:uid="{ED37C182-A151-44D4-9365-DCFEC0D7E3BB}"/>
    <cellStyle name="Normal 12 10 2 3 2" xfId="3594" xr:uid="{D0669624-564D-4D70-A45B-0C5CA9381BA7}"/>
    <cellStyle name="Normal 12 10 2 3 2 2" xfId="3595" xr:uid="{3DB15B6F-F053-4B2D-A15D-CAA0345C06C4}"/>
    <cellStyle name="Normal 12 10 2 3 3" xfId="3596" xr:uid="{BBCD76EE-2998-4E01-B0D2-075A99A8B161}"/>
    <cellStyle name="Normal 12 10 2 3 4" xfId="3597" xr:uid="{08AE27AA-D01D-433B-8294-25FA503FB285}"/>
    <cellStyle name="Normal 12 10 2 3 5" xfId="3598" xr:uid="{5A0BEA95-10E5-44B0-B0C8-0F2432C46E91}"/>
    <cellStyle name="Normal 12 10 2 4" xfId="3599" xr:uid="{6FEF2EEF-D738-4EE0-AA95-60D3C15A4048}"/>
    <cellStyle name="Normal 12 10 2 4 2" xfId="3600" xr:uid="{520C754A-A03E-4902-9A57-3480CB3FDFE0}"/>
    <cellStyle name="Normal 12 10 2 5" xfId="3601" xr:uid="{B38AA83B-F099-4C46-BED0-5FF06F1B51ED}"/>
    <cellStyle name="Normal 12 10 2 6" xfId="3602" xr:uid="{884A3601-72D2-4941-8330-36212DEB9A8E}"/>
    <cellStyle name="Normal 12 10 2 7" xfId="3603" xr:uid="{E43BBDC3-3EFA-4F91-844A-BA3070213964}"/>
    <cellStyle name="Normal 12 10 2 8" xfId="3604" xr:uid="{6D6D60AF-418B-4EC3-B26D-6FB700DA1CD8}"/>
    <cellStyle name="Normal 12 10 2 9" xfId="3605" xr:uid="{1DB7193E-6333-4130-94D5-3BA277BE5AF3}"/>
    <cellStyle name="Normal 12 10 3" xfId="3606" xr:uid="{FDC8F7F8-8FA2-4948-8C6B-9D561F810253}"/>
    <cellStyle name="Normal 12 10 3 10" xfId="3607" xr:uid="{7881E499-B1EF-4206-B8A5-C62B82F5A448}"/>
    <cellStyle name="Normal 12 10 3 11" xfId="3608" xr:uid="{22424E74-17C1-45C0-BDA8-8C9839925A72}"/>
    <cellStyle name="Normal 12 10 3 2" xfId="3609" xr:uid="{3B72FE00-7969-43DE-9979-F5C03EF7622D}"/>
    <cellStyle name="Normal 12 10 3 2 2" xfId="3610" xr:uid="{F51AF76E-A51F-459A-8E16-E0E7180557EC}"/>
    <cellStyle name="Normal 12 10 3 2 2 2" xfId="3611" xr:uid="{8DAB5D72-150E-42F4-81AC-837148AFC179}"/>
    <cellStyle name="Normal 12 10 3 2 3" xfId="3612" xr:uid="{1ABF0184-6DAB-4D54-8813-A0C462DD05BE}"/>
    <cellStyle name="Normal 12 10 3 2 4" xfId="3613" xr:uid="{EED5ED63-FDA7-4D7C-9D3B-0829F1A76D51}"/>
    <cellStyle name="Normal 12 10 3 2 5" xfId="3614" xr:uid="{FF291D82-075D-4246-9F13-21F134BDC87F}"/>
    <cellStyle name="Normal 12 10 3 3" xfId="3615" xr:uid="{E5759C8C-46FA-4E83-8528-FF8A177323DC}"/>
    <cellStyle name="Normal 12 10 3 3 2" xfId="3616" xr:uid="{AE802874-10FE-4827-98BB-ED33858CFEE9}"/>
    <cellStyle name="Normal 12 10 3 4" xfId="3617" xr:uid="{78C784B4-EF72-4463-A299-C4C9ACBDFACB}"/>
    <cellStyle name="Normal 12 10 3 5" xfId="3618" xr:uid="{017AFF1A-61D9-4DD2-B770-EECCEDA71329}"/>
    <cellStyle name="Normal 12 10 3 6" xfId="3619" xr:uid="{5C2DA84D-EA0C-4C20-BB0F-D7D209A9518E}"/>
    <cellStyle name="Normal 12 10 3 7" xfId="3620" xr:uid="{8A128986-D088-42F3-8C60-FBA6D35EB014}"/>
    <cellStyle name="Normal 12 10 3 8" xfId="3621" xr:uid="{4223D97E-76E3-4394-B689-3901D42CC788}"/>
    <cellStyle name="Normal 12 10 3 9" xfId="3622" xr:uid="{81EDAFE2-8F20-4BD3-A103-A33EFC9E5F3A}"/>
    <cellStyle name="Normal 12 10 4" xfId="3623" xr:uid="{1C72E709-DA10-428C-B2F3-5B0C227701A3}"/>
    <cellStyle name="Normal 12 10 4 2" xfId="3624" xr:uid="{9B8AFB73-29D3-4915-9F4A-85EA05DBFD0F}"/>
    <cellStyle name="Normal 12 10 4 2 2" xfId="3625" xr:uid="{838BEC87-9C2E-47E7-B9A3-A6E046C600FB}"/>
    <cellStyle name="Normal 12 10 4 3" xfId="3626" xr:uid="{FEA513F9-7068-417A-9D5C-5C919F9DBD04}"/>
    <cellStyle name="Normal 12 10 4 4" xfId="3627" xr:uid="{F97F477B-D8C5-4500-B2BC-BBAB4BFAF29B}"/>
    <cellStyle name="Normal 12 10 4 5" xfId="3628" xr:uid="{41104060-0977-467F-BA99-4AF8CD60E700}"/>
    <cellStyle name="Normal 12 10 5" xfId="3629" xr:uid="{745EEC78-8C85-49FA-AB2E-2B4A7BE61DA5}"/>
    <cellStyle name="Normal 12 10 5 2" xfId="3630" xr:uid="{594ADD99-08FE-45A0-A349-A47A6389513F}"/>
    <cellStyle name="Normal 12 10 6" xfId="3631" xr:uid="{310239F3-04D8-4D33-AD8F-A3B47259458D}"/>
    <cellStyle name="Normal 12 10 7" xfId="3632" xr:uid="{F23109D0-1AB7-42EE-9F70-C22207CE94DF}"/>
    <cellStyle name="Normal 12 10 8" xfId="3633" xr:uid="{B3827AD9-CF1E-4E39-82CB-0D5F138BCB17}"/>
    <cellStyle name="Normal 12 10 9" xfId="3634" xr:uid="{76ABBCB6-C3EE-4AC0-AD17-B4B0D5AF774E}"/>
    <cellStyle name="Normal 12 11" xfId="3635" xr:uid="{3B742BCB-7943-4C50-860E-84C13376BBA2}"/>
    <cellStyle name="Normal 12 11 10" xfId="3636" xr:uid="{CD4C2F10-2748-4FDD-BE59-D0C02F4F6225}"/>
    <cellStyle name="Normal 12 11 11" xfId="3637" xr:uid="{BC93C347-B930-4714-A49C-CF375DC00CA7}"/>
    <cellStyle name="Normal 12 11 12" xfId="3638" xr:uid="{1EB05A11-66DF-4408-9723-4A5E11A75D3B}"/>
    <cellStyle name="Normal 12 11 13" xfId="3639" xr:uid="{DF394C85-6A72-4253-9F31-78F3C4912FA6}"/>
    <cellStyle name="Normal 12 11 14" xfId="3640" xr:uid="{D3232E90-DE79-4C35-8F5E-7FBDC36C2AED}"/>
    <cellStyle name="Normal 12 11 2" xfId="3641" xr:uid="{78C8B141-C0AC-4D60-ABBB-7331AAB1878A}"/>
    <cellStyle name="Normal 12 11 2 10" xfId="3642" xr:uid="{64B0F5D1-74ED-4D5A-90A0-804580D27089}"/>
    <cellStyle name="Normal 12 11 2 11" xfId="3643" xr:uid="{86E45939-48A5-4C36-94E9-0F3262E42A59}"/>
    <cellStyle name="Normal 12 11 2 12" xfId="3644" xr:uid="{6C772630-F42C-408F-BA46-2805A03464E7}"/>
    <cellStyle name="Normal 12 11 2 13" xfId="3645" xr:uid="{FFE76310-FFF0-412E-B651-0F4859552F68}"/>
    <cellStyle name="Normal 12 11 2 2" xfId="3646" xr:uid="{08007117-85A1-4EC3-A937-17D6A6BFE7F7}"/>
    <cellStyle name="Normal 12 11 2 2 10" xfId="3647" xr:uid="{59D4BF04-4DF0-427A-9276-48F6CEFDC546}"/>
    <cellStyle name="Normal 12 11 2 2 11" xfId="3648" xr:uid="{4231AF04-3F2E-4D70-9461-0F7C1A2D8DF7}"/>
    <cellStyle name="Normal 12 11 2 2 2" xfId="3649" xr:uid="{92560D06-D7DD-4DFF-98F6-AB9236C70959}"/>
    <cellStyle name="Normal 12 11 2 2 2 2" xfId="3650" xr:uid="{7E75BED8-212F-4946-AE49-A9479AC259EF}"/>
    <cellStyle name="Normal 12 11 2 2 2 2 2" xfId="3651" xr:uid="{9BE20A75-5898-4F13-9690-462FD2178101}"/>
    <cellStyle name="Normal 12 11 2 2 2 3" xfId="3652" xr:uid="{91DD1090-129A-4E93-9CDC-DE0C3EB9C529}"/>
    <cellStyle name="Normal 12 11 2 2 2 4" xfId="3653" xr:uid="{4A823D84-BD8A-4D26-B8E6-062DA6A5BDA3}"/>
    <cellStyle name="Normal 12 11 2 2 2 5" xfId="3654" xr:uid="{70D49356-9BDD-4BD7-8253-B3F50A70FAD0}"/>
    <cellStyle name="Normal 12 11 2 2 3" xfId="3655" xr:uid="{9D634F88-50E6-4D9C-AF03-79E95FA04503}"/>
    <cellStyle name="Normal 12 11 2 2 3 2" xfId="3656" xr:uid="{D74D7409-12A1-4D76-8378-16B6444C51B9}"/>
    <cellStyle name="Normal 12 11 2 2 4" xfId="3657" xr:uid="{9A422EBE-A96A-49BF-9A80-52E22E91AA21}"/>
    <cellStyle name="Normal 12 11 2 2 5" xfId="3658" xr:uid="{DA76E479-6A18-4678-BA24-8C2C184164FF}"/>
    <cellStyle name="Normal 12 11 2 2 6" xfId="3659" xr:uid="{706E063D-8854-4285-A04D-3F3B8505923D}"/>
    <cellStyle name="Normal 12 11 2 2 7" xfId="3660" xr:uid="{1666BEAF-2B34-4FB9-84D5-FE73FEDA6443}"/>
    <cellStyle name="Normal 12 11 2 2 8" xfId="3661" xr:uid="{F577BD47-8077-45C8-9C2D-6748F807A67F}"/>
    <cellStyle name="Normal 12 11 2 2 9" xfId="3662" xr:uid="{20618527-D51D-418F-93A7-DC3FD7592DAC}"/>
    <cellStyle name="Normal 12 11 2 3" xfId="3663" xr:uid="{B061ECF0-3953-4C63-BF25-DE4D7E350465}"/>
    <cellStyle name="Normal 12 11 2 3 2" xfId="3664" xr:uid="{FC1D9FD0-1618-44E5-925E-22619E23B6B7}"/>
    <cellStyle name="Normal 12 11 2 3 2 2" xfId="3665" xr:uid="{665CEC8D-FB91-41CF-AD7C-C98237BB7ABF}"/>
    <cellStyle name="Normal 12 11 2 3 3" xfId="3666" xr:uid="{D0CE0EF7-4176-475E-AA4F-31D3F9C10245}"/>
    <cellStyle name="Normal 12 11 2 3 4" xfId="3667" xr:uid="{FCF2E9AA-E6F1-4BBE-BB2E-C8C9391EA03D}"/>
    <cellStyle name="Normal 12 11 2 3 5" xfId="3668" xr:uid="{C30F5346-C098-4CF4-9824-022742069585}"/>
    <cellStyle name="Normal 12 11 2 4" xfId="3669" xr:uid="{D3E41E42-281C-461B-B015-32F37F25B152}"/>
    <cellStyle name="Normal 12 11 2 4 2" xfId="3670" xr:uid="{70BF7E59-1D1D-4B37-BB3E-9217A5EDED2C}"/>
    <cellStyle name="Normal 12 11 2 5" xfId="3671" xr:uid="{EB844146-C14B-4A53-881D-E4AD882C14D0}"/>
    <cellStyle name="Normal 12 11 2 6" xfId="3672" xr:uid="{07DDA13F-33DD-4EB0-8757-B77A9E2EE82E}"/>
    <cellStyle name="Normal 12 11 2 7" xfId="3673" xr:uid="{2ED3673E-ACB0-4F09-9B3A-CA885E62BE8F}"/>
    <cellStyle name="Normal 12 11 2 8" xfId="3674" xr:uid="{68D8D434-0E81-4D14-A2FB-F7D363D33F9F}"/>
    <cellStyle name="Normal 12 11 2 9" xfId="3675" xr:uid="{0CD89424-2308-4010-B3B7-B5277B139C1A}"/>
    <cellStyle name="Normal 12 11 3" xfId="3676" xr:uid="{EEE045C3-3308-4804-B716-7007330F0F91}"/>
    <cellStyle name="Normal 12 11 3 10" xfId="3677" xr:uid="{FD65EFC9-BD53-413B-AA0A-1D203E655891}"/>
    <cellStyle name="Normal 12 11 3 11" xfId="3678" xr:uid="{2E59FCE6-1C08-407E-BB2B-C9A32931AB81}"/>
    <cellStyle name="Normal 12 11 3 2" xfId="3679" xr:uid="{527FF651-56AB-4CC8-9AD8-D2F0B6F5669D}"/>
    <cellStyle name="Normal 12 11 3 2 2" xfId="3680" xr:uid="{89EF86E3-D39A-424C-8FC9-A0F4D355685A}"/>
    <cellStyle name="Normal 12 11 3 2 2 2" xfId="3681" xr:uid="{6AE48C13-5042-4D4D-A3DE-82ECCD2F1991}"/>
    <cellStyle name="Normal 12 11 3 2 3" xfId="3682" xr:uid="{4B8BE7B3-B445-490D-9EE4-3E995B622884}"/>
    <cellStyle name="Normal 12 11 3 2 4" xfId="3683" xr:uid="{4767EFD2-BAE8-4B0A-B81B-AA36BB17E87B}"/>
    <cellStyle name="Normal 12 11 3 2 5" xfId="3684" xr:uid="{88A560C8-4A8D-43C9-8A02-1B8EED982228}"/>
    <cellStyle name="Normal 12 11 3 3" xfId="3685" xr:uid="{B9F47B94-F420-4E3A-BB4D-4B4E9ECF2509}"/>
    <cellStyle name="Normal 12 11 3 3 2" xfId="3686" xr:uid="{044FD3AD-6926-4DE0-A23B-C237E5BB67C7}"/>
    <cellStyle name="Normal 12 11 3 4" xfId="3687" xr:uid="{EA5E1F16-BA95-41F5-8F05-5677711B8CF7}"/>
    <cellStyle name="Normal 12 11 3 5" xfId="3688" xr:uid="{B10F14D4-F9C9-4965-B170-4D929F13EB65}"/>
    <cellStyle name="Normal 12 11 3 6" xfId="3689" xr:uid="{E794056F-40E7-4374-B46D-B94E2B2714A7}"/>
    <cellStyle name="Normal 12 11 3 7" xfId="3690" xr:uid="{DD34B5FC-10D7-47DC-B834-A0ED531A9808}"/>
    <cellStyle name="Normal 12 11 3 8" xfId="3691" xr:uid="{7F0C9519-F76D-4379-9813-88AA99B02129}"/>
    <cellStyle name="Normal 12 11 3 9" xfId="3692" xr:uid="{6AD2A329-B46D-4D4D-AA2D-998DD523F99D}"/>
    <cellStyle name="Normal 12 11 4" xfId="3693" xr:uid="{C66607B5-73AA-42A3-AAD9-E5A8EC31C557}"/>
    <cellStyle name="Normal 12 11 4 2" xfId="3694" xr:uid="{F960D05C-9C7A-4D12-AE74-C0244B2A53EF}"/>
    <cellStyle name="Normal 12 11 4 2 2" xfId="3695" xr:uid="{825E8169-47DC-4F3E-A431-241F1AD1FF4B}"/>
    <cellStyle name="Normal 12 11 4 3" xfId="3696" xr:uid="{A49F25B9-14F5-4761-B5B3-D6849C02DC35}"/>
    <cellStyle name="Normal 12 11 4 4" xfId="3697" xr:uid="{1625634E-9102-4C93-B8CA-73EF2F37383E}"/>
    <cellStyle name="Normal 12 11 4 5" xfId="3698" xr:uid="{1AF36FF5-A2B7-4719-89B7-428765A5F844}"/>
    <cellStyle name="Normal 12 11 5" xfId="3699" xr:uid="{BFFD59B8-85C9-4F44-A6B0-84BB9827CCA8}"/>
    <cellStyle name="Normal 12 11 5 2" xfId="3700" xr:uid="{DC46D957-1F84-4315-A34A-4DDA10465649}"/>
    <cellStyle name="Normal 12 11 6" xfId="3701" xr:uid="{FEE2B9E7-CD85-4B7A-8746-BF7F2580E62E}"/>
    <cellStyle name="Normal 12 11 7" xfId="3702" xr:uid="{64AEA388-5C55-4F1F-AD8E-570B7E673D30}"/>
    <cellStyle name="Normal 12 11 8" xfId="3703" xr:uid="{573A7DCB-FFF2-415D-A091-B28C5C0A1E44}"/>
    <cellStyle name="Normal 12 11 9" xfId="3704" xr:uid="{2E497132-20EA-44FB-B6AE-A7AE3974CB28}"/>
    <cellStyle name="Normal 12 12" xfId="3705" xr:uid="{779911DF-8767-4CCC-ACFA-ECEFBA7505EC}"/>
    <cellStyle name="Normal 12 12 10" xfId="3706" xr:uid="{FE041297-E245-4241-9652-0CCE7F6A510A}"/>
    <cellStyle name="Normal 12 12 11" xfId="3707" xr:uid="{F9D710B6-888F-40A9-BE4E-9B5AA0DBED69}"/>
    <cellStyle name="Normal 12 12 12" xfId="3708" xr:uid="{995DE575-3AE7-47EB-8FE8-C7506DCA2463}"/>
    <cellStyle name="Normal 12 12 13" xfId="3709" xr:uid="{2BF22710-EFF7-46EC-97DC-9A640C7249AD}"/>
    <cellStyle name="Normal 12 12 14" xfId="3710" xr:uid="{51FD5665-52D4-4307-8D3B-0EEEB7710906}"/>
    <cellStyle name="Normal 12 12 2" xfId="3711" xr:uid="{BB77C636-900C-462A-B670-47B2A1F2CBE0}"/>
    <cellStyle name="Normal 12 12 2 10" xfId="3712" xr:uid="{179FA0FF-4A79-4CA8-86A1-E6ADEE8F10DA}"/>
    <cellStyle name="Normal 12 12 2 11" xfId="3713" xr:uid="{D9A29C2F-AA74-40C9-B673-3426DFA2EA30}"/>
    <cellStyle name="Normal 12 12 2 12" xfId="3714" xr:uid="{CC0DBB50-4244-48DF-B947-C3B470F232BE}"/>
    <cellStyle name="Normal 12 12 2 13" xfId="3715" xr:uid="{6844F2DE-8743-4D8F-9E01-A3720EF52D82}"/>
    <cellStyle name="Normal 12 12 2 2" xfId="3716" xr:uid="{D73A07A3-5442-42D3-B543-DC8203F57537}"/>
    <cellStyle name="Normal 12 12 2 2 10" xfId="3717" xr:uid="{1E07BD58-67A2-4E47-BE7B-F03A798739F8}"/>
    <cellStyle name="Normal 12 12 2 2 11" xfId="3718" xr:uid="{24DABA00-C2E2-4D44-B99F-413A22EE9D88}"/>
    <cellStyle name="Normal 12 12 2 2 2" xfId="3719" xr:uid="{64F833C3-5F33-4E43-9C88-D314E7E8B97A}"/>
    <cellStyle name="Normal 12 12 2 2 2 2" xfId="3720" xr:uid="{6DF296CC-A87B-458D-902F-D76CFD7E6031}"/>
    <cellStyle name="Normal 12 12 2 2 2 2 2" xfId="3721" xr:uid="{26855B5E-D6A9-4042-9591-AB23E20AFCDC}"/>
    <cellStyle name="Normal 12 12 2 2 2 3" xfId="3722" xr:uid="{6C16C697-B7E4-4198-AC7E-C72DEEBD1860}"/>
    <cellStyle name="Normal 12 12 2 2 2 4" xfId="3723" xr:uid="{CE7315D1-3558-41CA-89D7-2B5995008BD5}"/>
    <cellStyle name="Normal 12 12 2 2 2 5" xfId="3724" xr:uid="{C3484A79-1911-4B98-85B8-9D39F26E946A}"/>
    <cellStyle name="Normal 12 12 2 2 3" xfId="3725" xr:uid="{DD2F6474-3BB4-4DCF-91C1-8D7596058218}"/>
    <cellStyle name="Normal 12 12 2 2 3 2" xfId="3726" xr:uid="{58FC4F0A-9201-4615-82C4-1038BD01103B}"/>
    <cellStyle name="Normal 12 12 2 2 4" xfId="3727" xr:uid="{D929FE00-CAA7-44C0-A125-9810DFF13061}"/>
    <cellStyle name="Normal 12 12 2 2 5" xfId="3728" xr:uid="{3B6FCCBC-EFF7-4CF0-A231-97E0CA3BE8E6}"/>
    <cellStyle name="Normal 12 12 2 2 6" xfId="3729" xr:uid="{84733210-EB98-42D3-8611-E909520D5967}"/>
    <cellStyle name="Normal 12 12 2 2 7" xfId="3730" xr:uid="{C1FEC536-92CA-4E62-AD37-501F189D4E92}"/>
    <cellStyle name="Normal 12 12 2 2 8" xfId="3731" xr:uid="{C6D3AACA-1113-4390-8D0F-E9424D727E6B}"/>
    <cellStyle name="Normal 12 12 2 2 9" xfId="3732" xr:uid="{74ADC8C3-7D1C-4ED0-86B3-B4ACF950F6BE}"/>
    <cellStyle name="Normal 12 12 2 3" xfId="3733" xr:uid="{91826A3C-0A49-44B9-879F-DBDB0C51C225}"/>
    <cellStyle name="Normal 12 12 2 3 2" xfId="3734" xr:uid="{0B86999A-6EB4-4AF7-B042-B14CC0844665}"/>
    <cellStyle name="Normal 12 12 2 3 2 2" xfId="3735" xr:uid="{B8D31D68-4719-4E8D-AEB3-6B3B86B0CD04}"/>
    <cellStyle name="Normal 12 12 2 3 3" xfId="3736" xr:uid="{13DE28F4-11DD-46D9-8D6A-5975ABEAAABD}"/>
    <cellStyle name="Normal 12 12 2 3 4" xfId="3737" xr:uid="{2A3352FB-2D1C-452F-B284-77ECC339E6F6}"/>
    <cellStyle name="Normal 12 12 2 3 5" xfId="3738" xr:uid="{087A7A29-9C0C-4BFC-8AE3-C43CF6CBE4B7}"/>
    <cellStyle name="Normal 12 12 2 4" xfId="3739" xr:uid="{0687CEBD-8CBB-40E6-9E0B-D8243FCA3F71}"/>
    <cellStyle name="Normal 12 12 2 4 2" xfId="3740" xr:uid="{75486FB0-4EEF-4BDF-A44B-55D53F2226FA}"/>
    <cellStyle name="Normal 12 12 2 5" xfId="3741" xr:uid="{0059FF4C-E0C0-4F41-A3BA-2D40A5760355}"/>
    <cellStyle name="Normal 12 12 2 6" xfId="3742" xr:uid="{8E2BF9C8-B9C2-425A-8D9E-7D33B5BE200D}"/>
    <cellStyle name="Normal 12 12 2 7" xfId="3743" xr:uid="{396A526E-726D-49A5-8EB1-DBF0AD0ECAB6}"/>
    <cellStyle name="Normal 12 12 2 8" xfId="3744" xr:uid="{6D8EE463-338E-4E58-A555-1EBC63B2E7AA}"/>
    <cellStyle name="Normal 12 12 2 9" xfId="3745" xr:uid="{A86A1B28-B8A5-488D-8193-4F85FC11428D}"/>
    <cellStyle name="Normal 12 12 3" xfId="3746" xr:uid="{5F6F6125-8832-48C7-A386-DE16D9FAC99B}"/>
    <cellStyle name="Normal 12 12 3 10" xfId="3747" xr:uid="{DF49C41A-E222-4351-BEC4-F9548ED8AEBE}"/>
    <cellStyle name="Normal 12 12 3 11" xfId="3748" xr:uid="{EB5D2AF1-F8BF-463F-B262-0561DB711DC6}"/>
    <cellStyle name="Normal 12 12 3 2" xfId="3749" xr:uid="{17321B33-2E2D-49B9-8407-C2525D6C9F01}"/>
    <cellStyle name="Normal 12 12 3 2 2" xfId="3750" xr:uid="{05F3ED6E-33D5-42A8-B8EE-B5F71255F18A}"/>
    <cellStyle name="Normal 12 12 3 2 2 2" xfId="3751" xr:uid="{7FF4CFF4-C817-4571-8707-6B4F6B70B477}"/>
    <cellStyle name="Normal 12 12 3 2 3" xfId="3752" xr:uid="{38F70DE4-AC6B-4748-8265-99A7849928D0}"/>
    <cellStyle name="Normal 12 12 3 2 4" xfId="3753" xr:uid="{7C304790-BBA7-4811-92C4-7031F127B399}"/>
    <cellStyle name="Normal 12 12 3 2 5" xfId="3754" xr:uid="{325EC6AF-83DD-46F7-A7C3-6A74B182A250}"/>
    <cellStyle name="Normal 12 12 3 3" xfId="3755" xr:uid="{3100D429-FBE2-49CB-AF4F-89DB88A6712B}"/>
    <cellStyle name="Normal 12 12 3 3 2" xfId="3756" xr:uid="{B2DED489-9C8C-4CD6-8EB9-5CE06CACB87F}"/>
    <cellStyle name="Normal 12 12 3 4" xfId="3757" xr:uid="{5CF8CC8D-978B-4852-8792-70F723E0B29E}"/>
    <cellStyle name="Normal 12 12 3 5" xfId="3758" xr:uid="{377CAE34-D1F2-4594-A86A-E68F3C2F81D0}"/>
    <cellStyle name="Normal 12 12 3 6" xfId="3759" xr:uid="{718A2A5B-BC18-4C72-B70D-4AE2BA940B6D}"/>
    <cellStyle name="Normal 12 12 3 7" xfId="3760" xr:uid="{23E40533-5D95-43DD-8249-D1BD0300C214}"/>
    <cellStyle name="Normal 12 12 3 8" xfId="3761" xr:uid="{A516233B-75FE-41CA-8642-928D14D68B92}"/>
    <cellStyle name="Normal 12 12 3 9" xfId="3762" xr:uid="{AC1FAC92-2D10-4615-AC94-B48377B45EC0}"/>
    <cellStyle name="Normal 12 12 4" xfId="3763" xr:uid="{1A82C159-17AB-4DC3-A65D-DFE2E2C08971}"/>
    <cellStyle name="Normal 12 12 4 2" xfId="3764" xr:uid="{048495D4-9F16-470E-8C6F-4201C06154E3}"/>
    <cellStyle name="Normal 12 12 4 2 2" xfId="3765" xr:uid="{E4B98D84-11B2-4BF9-97B1-F757A07E8F41}"/>
    <cellStyle name="Normal 12 12 4 3" xfId="3766" xr:uid="{2899F2ED-CAB7-4A50-A5E2-7987D9E1A77E}"/>
    <cellStyle name="Normal 12 12 4 4" xfId="3767" xr:uid="{DC4185F1-A04E-43A6-AF35-F3165F62C69F}"/>
    <cellStyle name="Normal 12 12 4 5" xfId="3768" xr:uid="{0E553B97-AFC6-451A-80BF-C4C7D1CF5036}"/>
    <cellStyle name="Normal 12 12 5" xfId="3769" xr:uid="{8C54ECE3-B8AF-47CF-B1CF-B89520123D57}"/>
    <cellStyle name="Normal 12 12 5 2" xfId="3770" xr:uid="{068DE687-5301-4628-BB51-07008D13E4BE}"/>
    <cellStyle name="Normal 12 12 6" xfId="3771" xr:uid="{97ACBEA8-AEBD-4B3A-B709-7EBF055CC508}"/>
    <cellStyle name="Normal 12 12 7" xfId="3772" xr:uid="{80A13B05-FA19-44DD-A7A9-1FF2C8141C0E}"/>
    <cellStyle name="Normal 12 12 8" xfId="3773" xr:uid="{51E1DB62-0006-4CD9-A3BB-0207D15FDC0E}"/>
    <cellStyle name="Normal 12 12 9" xfId="3774" xr:uid="{9883D308-5BD1-42AF-B717-EDE8D84D4F87}"/>
    <cellStyle name="Normal 12 13" xfId="3775" xr:uid="{7ADC0721-5B3E-4F17-A5C8-8415696614AA}"/>
    <cellStyle name="Normal 12 13 10" xfId="3776" xr:uid="{5A1844E0-EE34-4669-AA09-8672F81EC752}"/>
    <cellStyle name="Normal 12 13 11" xfId="3777" xr:uid="{528ABB98-77E6-4249-A292-F643C1D6B45D}"/>
    <cellStyle name="Normal 12 13 12" xfId="3778" xr:uid="{23D4E611-7BCB-4062-BFBC-5EF2EA180E2B}"/>
    <cellStyle name="Normal 12 13 13" xfId="3779" xr:uid="{19ED020C-78A2-40DC-941C-958172D2FBE7}"/>
    <cellStyle name="Normal 12 13 14" xfId="3780" xr:uid="{EC2BEFE0-787A-416C-B7AE-5F2E626D6DA8}"/>
    <cellStyle name="Normal 12 13 2" xfId="3781" xr:uid="{DB6E6B16-27AF-40B3-B3E6-48ACD0CA9CCC}"/>
    <cellStyle name="Normal 12 13 2 10" xfId="3782" xr:uid="{04E3C491-F6AD-43F2-8DA5-147B8DB3C33A}"/>
    <cellStyle name="Normal 12 13 2 11" xfId="3783" xr:uid="{32E70C32-02B2-440B-9096-78F4C8E4D1F2}"/>
    <cellStyle name="Normal 12 13 2 12" xfId="3784" xr:uid="{7520665F-82BF-46F9-B714-A4E6906D74B1}"/>
    <cellStyle name="Normal 12 13 2 13" xfId="3785" xr:uid="{68F64FB6-E673-40D4-909F-1F4EE58BE0B9}"/>
    <cellStyle name="Normal 12 13 2 2" xfId="3786" xr:uid="{BECA8410-3FDD-4477-955F-EF2F8ECFDEA5}"/>
    <cellStyle name="Normal 12 13 2 2 10" xfId="3787" xr:uid="{2A494CF8-E6FC-4E91-A642-8609FBCF22AC}"/>
    <cellStyle name="Normal 12 13 2 2 11" xfId="3788" xr:uid="{F7D79505-95C6-4606-8FF2-4953A4BD8240}"/>
    <cellStyle name="Normal 12 13 2 2 2" xfId="3789" xr:uid="{CDAA6BA6-8C0B-4B94-8AF2-E3C51987C5C3}"/>
    <cellStyle name="Normal 12 13 2 2 2 2" xfId="3790" xr:uid="{2D07AB0B-B7E4-40A3-88A9-8FE72EA50990}"/>
    <cellStyle name="Normal 12 13 2 2 2 2 2" xfId="3791" xr:uid="{A57C7DCF-26EA-4DD9-BA3D-54D27013FC44}"/>
    <cellStyle name="Normal 12 13 2 2 2 3" xfId="3792" xr:uid="{963E009D-E110-4BE8-A7C3-1D8DAC0E25EB}"/>
    <cellStyle name="Normal 12 13 2 2 2 4" xfId="3793" xr:uid="{1CD165CB-4884-41B1-B2E9-DEF33D39F0BA}"/>
    <cellStyle name="Normal 12 13 2 2 2 5" xfId="3794" xr:uid="{41AE8396-1ED1-49BB-929D-D9D7CDAF00E5}"/>
    <cellStyle name="Normal 12 13 2 2 3" xfId="3795" xr:uid="{B9968D70-5E28-483F-9180-22F1D3B6BBA3}"/>
    <cellStyle name="Normal 12 13 2 2 3 2" xfId="3796" xr:uid="{63E663AA-DD46-4601-8049-F69919D8B6EE}"/>
    <cellStyle name="Normal 12 13 2 2 4" xfId="3797" xr:uid="{614A96E2-889A-4A1E-8A66-DC5E63B1B41D}"/>
    <cellStyle name="Normal 12 13 2 2 5" xfId="3798" xr:uid="{6356E31D-8515-4919-A30E-FAE1ED70D93B}"/>
    <cellStyle name="Normal 12 13 2 2 6" xfId="3799" xr:uid="{70F724B9-199E-484A-A0C4-1764379A3168}"/>
    <cellStyle name="Normal 12 13 2 2 7" xfId="3800" xr:uid="{22E4AFF3-3BB8-45E5-9A52-B2C8716F3C4B}"/>
    <cellStyle name="Normal 12 13 2 2 8" xfId="3801" xr:uid="{DD0198E2-DCDD-46A5-983F-734999ED02EB}"/>
    <cellStyle name="Normal 12 13 2 2 9" xfId="3802" xr:uid="{5613E45C-1C74-46DF-8D90-F6E75C68C501}"/>
    <cellStyle name="Normal 12 13 2 3" xfId="3803" xr:uid="{56CD9660-7C0A-4060-BA2E-7B339032BDE0}"/>
    <cellStyle name="Normal 12 13 2 3 2" xfId="3804" xr:uid="{670A1AF5-147A-4F1F-B364-6D8C2D8224AB}"/>
    <cellStyle name="Normal 12 13 2 3 2 2" xfId="3805" xr:uid="{7B6F8F84-CB6A-488B-9023-59A0612B4A58}"/>
    <cellStyle name="Normal 12 13 2 3 3" xfId="3806" xr:uid="{900EAF80-B225-4C56-A4D8-9B658BD7DE41}"/>
    <cellStyle name="Normal 12 13 2 3 4" xfId="3807" xr:uid="{9D556BB8-426D-4C4B-B7FB-E2F2978CD106}"/>
    <cellStyle name="Normal 12 13 2 3 5" xfId="3808" xr:uid="{48A96660-23A2-4B5A-B467-285153BEAC05}"/>
    <cellStyle name="Normal 12 13 2 4" xfId="3809" xr:uid="{6B1D82D2-3D7A-4C49-B6C9-F79E3E8F5C4B}"/>
    <cellStyle name="Normal 12 13 2 4 2" xfId="3810" xr:uid="{85F6002D-AC8E-45A1-85F9-4B218533DFE0}"/>
    <cellStyle name="Normal 12 13 2 5" xfId="3811" xr:uid="{7E93217F-745A-45D4-9065-D411A3715D1B}"/>
    <cellStyle name="Normal 12 13 2 6" xfId="3812" xr:uid="{141D5642-26BA-46D7-85EA-777F62A8389A}"/>
    <cellStyle name="Normal 12 13 2 7" xfId="3813" xr:uid="{950263E6-5AF3-4599-BC50-892132A782B3}"/>
    <cellStyle name="Normal 12 13 2 8" xfId="3814" xr:uid="{D366A2CA-8CB0-4158-93E1-1B49C590DBDE}"/>
    <cellStyle name="Normal 12 13 2 9" xfId="3815" xr:uid="{317BEEA1-8917-4DBF-84FB-6C4183F36AC9}"/>
    <cellStyle name="Normal 12 13 3" xfId="3816" xr:uid="{5F5E49CD-9682-4B1B-BAF7-D53975400B7A}"/>
    <cellStyle name="Normal 12 13 3 10" xfId="3817" xr:uid="{1009E23D-7D8B-4A7B-99AE-53B2C5C5BFB8}"/>
    <cellStyle name="Normal 12 13 3 11" xfId="3818" xr:uid="{087ECF57-CB89-4F0A-8A36-BAEF38B08927}"/>
    <cellStyle name="Normal 12 13 3 2" xfId="3819" xr:uid="{ED9EEC76-D7AA-4D88-B0D5-2783C11B3D5B}"/>
    <cellStyle name="Normal 12 13 3 2 2" xfId="3820" xr:uid="{30BA5FE9-B90D-435B-B3B6-956A4E6025B1}"/>
    <cellStyle name="Normal 12 13 3 2 2 2" xfId="3821" xr:uid="{50E970A7-CD45-4CF8-AE8F-3F4384442867}"/>
    <cellStyle name="Normal 12 13 3 2 3" xfId="3822" xr:uid="{6CFB4816-020B-4479-A7D0-BDF86F1881A0}"/>
    <cellStyle name="Normal 12 13 3 2 4" xfId="3823" xr:uid="{032AB216-EF34-4FD4-8FDE-06E571616C11}"/>
    <cellStyle name="Normal 12 13 3 2 5" xfId="3824" xr:uid="{A1E02A4F-A4F7-4B79-851F-F949800EA899}"/>
    <cellStyle name="Normal 12 13 3 3" xfId="3825" xr:uid="{82EDA12B-CA31-4BA2-9C26-69DDEA3F7AC5}"/>
    <cellStyle name="Normal 12 13 3 3 2" xfId="3826" xr:uid="{E5079A0A-89C7-423E-A103-F2F59AF60687}"/>
    <cellStyle name="Normal 12 13 3 4" xfId="3827" xr:uid="{2AC0CB5E-A74B-4E9B-BF0F-8227D96FA487}"/>
    <cellStyle name="Normal 12 13 3 5" xfId="3828" xr:uid="{EEF7C94C-A0AD-402E-B325-55A370F03097}"/>
    <cellStyle name="Normal 12 13 3 6" xfId="3829" xr:uid="{965A4F50-7DBD-4380-AE2C-506AED7E91FE}"/>
    <cellStyle name="Normal 12 13 3 7" xfId="3830" xr:uid="{0FB62D54-B928-442A-80AE-2940F9679A53}"/>
    <cellStyle name="Normal 12 13 3 8" xfId="3831" xr:uid="{D0A31131-AA88-4A28-8C91-694B6DCB8212}"/>
    <cellStyle name="Normal 12 13 3 9" xfId="3832" xr:uid="{49344222-054B-453D-8F5F-C9649556EC5F}"/>
    <cellStyle name="Normal 12 13 4" xfId="3833" xr:uid="{A3DDCA36-E5BC-4CCD-9D79-53D20308920F}"/>
    <cellStyle name="Normal 12 13 4 2" xfId="3834" xr:uid="{AF2784A5-683D-497D-B6FF-A833779928FB}"/>
    <cellStyle name="Normal 12 13 4 2 2" xfId="3835" xr:uid="{C328A0F7-7C32-42B5-BAE8-2FB0AF6E592F}"/>
    <cellStyle name="Normal 12 13 4 3" xfId="3836" xr:uid="{1D77C8ED-CE53-444F-9660-80F1A0BFBF99}"/>
    <cellStyle name="Normal 12 13 4 4" xfId="3837" xr:uid="{A78D14D7-B82C-4C39-9CAB-1CB0EE7D6CD4}"/>
    <cellStyle name="Normal 12 13 4 5" xfId="3838" xr:uid="{4AADDACF-F148-447D-97D8-F2343119F149}"/>
    <cellStyle name="Normal 12 13 5" xfId="3839" xr:uid="{07663C22-6B18-4B93-A3A9-44CFFA546864}"/>
    <cellStyle name="Normal 12 13 5 2" xfId="3840" xr:uid="{6139EE80-BD54-47C1-BEEC-5884A3013A45}"/>
    <cellStyle name="Normal 12 13 6" xfId="3841" xr:uid="{30E52C87-A8B9-4A22-9860-15665134B6CF}"/>
    <cellStyle name="Normal 12 13 7" xfId="3842" xr:uid="{9C488709-09C0-47F2-B171-E941DCC86653}"/>
    <cellStyle name="Normal 12 13 8" xfId="3843" xr:uid="{1D3D2730-1F55-49A4-AA38-AFAF8772EF55}"/>
    <cellStyle name="Normal 12 13 9" xfId="3844" xr:uid="{6B1D5EE0-EC23-4C3D-A11A-06C8732B25DB}"/>
    <cellStyle name="Normal 12 14" xfId="3845" xr:uid="{7B9B3777-E7FB-4C4A-8303-4C31FC82F5D1}"/>
    <cellStyle name="Normal 12 14 10" xfId="3846" xr:uid="{BB169575-DE14-49FD-AA2B-63871673F671}"/>
    <cellStyle name="Normal 12 14 11" xfId="3847" xr:uid="{E1A7EB72-9A2E-48AD-8BF1-A4D052B7FD6F}"/>
    <cellStyle name="Normal 12 14 12" xfId="3848" xr:uid="{5A31CCBF-7E54-4BD2-BB98-089B09189AE1}"/>
    <cellStyle name="Normal 12 14 13" xfId="3849" xr:uid="{EDBB0A2C-860D-4CAA-8347-057A4FD10C9E}"/>
    <cellStyle name="Normal 12 14 14" xfId="3850" xr:uid="{F8FE323B-9DAC-4F95-AB8F-544DBC7C5BF3}"/>
    <cellStyle name="Normal 12 14 2" xfId="3851" xr:uid="{17C1B3B2-F5E4-4765-B5F9-19616FD58A2E}"/>
    <cellStyle name="Normal 12 14 2 10" xfId="3852" xr:uid="{3466EA0B-DBFF-44B8-AA81-0C6EC017ECE1}"/>
    <cellStyle name="Normal 12 14 2 11" xfId="3853" xr:uid="{C00F9243-0B4A-48CC-9077-3C43AB79B15A}"/>
    <cellStyle name="Normal 12 14 2 12" xfId="3854" xr:uid="{983A169D-01BF-4F26-8AC1-F8D6B2F66594}"/>
    <cellStyle name="Normal 12 14 2 13" xfId="3855" xr:uid="{CCEE08D7-286F-4518-8388-BCEFAACEAA1B}"/>
    <cellStyle name="Normal 12 14 2 2" xfId="3856" xr:uid="{4D77D937-77EF-49C6-AE9B-92A62FB18B92}"/>
    <cellStyle name="Normal 12 14 2 2 10" xfId="3857" xr:uid="{B0C82016-09EF-4498-96FB-1A320D48BDE8}"/>
    <cellStyle name="Normal 12 14 2 2 11" xfId="3858" xr:uid="{391A8C56-3FB2-4502-9AD8-8BA0F691E357}"/>
    <cellStyle name="Normal 12 14 2 2 2" xfId="3859" xr:uid="{D97D5123-F3C5-4586-B175-0F12F2755E3F}"/>
    <cellStyle name="Normal 12 14 2 2 2 2" xfId="3860" xr:uid="{02B1C9FF-7808-43D4-9CD1-40094352C42B}"/>
    <cellStyle name="Normal 12 14 2 2 2 2 2" xfId="3861" xr:uid="{05DB3EDD-FAF0-4DE0-AC6F-E89B97F9B849}"/>
    <cellStyle name="Normal 12 14 2 2 2 3" xfId="3862" xr:uid="{511743E7-6202-48E7-9DF8-FF7033089064}"/>
    <cellStyle name="Normal 12 14 2 2 2 4" xfId="3863" xr:uid="{4C0B6D63-E814-45AF-B525-1DC8435D8834}"/>
    <cellStyle name="Normal 12 14 2 2 2 5" xfId="3864" xr:uid="{1A8B85C2-D420-4965-AD8C-9BC4A661EE8F}"/>
    <cellStyle name="Normal 12 14 2 2 3" xfId="3865" xr:uid="{03BA22AB-3C19-40D2-BBD3-E4B3C441FADF}"/>
    <cellStyle name="Normal 12 14 2 2 3 2" xfId="3866" xr:uid="{9D5EEA4C-7969-4D61-8061-24972F645E9C}"/>
    <cellStyle name="Normal 12 14 2 2 4" xfId="3867" xr:uid="{5EFD5625-66AE-4ABC-982F-56D6564A74C3}"/>
    <cellStyle name="Normal 12 14 2 2 5" xfId="3868" xr:uid="{6B054268-733B-4593-881E-C1727064DADD}"/>
    <cellStyle name="Normal 12 14 2 2 6" xfId="3869" xr:uid="{49D26817-69C5-430A-B4E7-480503C99B12}"/>
    <cellStyle name="Normal 12 14 2 2 7" xfId="3870" xr:uid="{3A331764-B9A2-4B4E-96D2-6362C8331A5D}"/>
    <cellStyle name="Normal 12 14 2 2 8" xfId="3871" xr:uid="{1FA3BD64-63AE-4C52-A069-27163D0483B8}"/>
    <cellStyle name="Normal 12 14 2 2 9" xfId="3872" xr:uid="{8BC189B5-EC13-4479-AA82-9AF3A3625144}"/>
    <cellStyle name="Normal 12 14 2 3" xfId="3873" xr:uid="{E4228933-0316-42C8-A610-7DAD9DCB28E9}"/>
    <cellStyle name="Normal 12 14 2 3 2" xfId="3874" xr:uid="{5D1A19EB-8060-4D1E-8AB7-F5F3D0B699A1}"/>
    <cellStyle name="Normal 12 14 2 3 2 2" xfId="3875" xr:uid="{616B5706-1437-4C60-AF26-BED71FCD1928}"/>
    <cellStyle name="Normal 12 14 2 3 3" xfId="3876" xr:uid="{EDA0D618-EAAE-4843-9D48-FD16CB30756F}"/>
    <cellStyle name="Normal 12 14 2 3 4" xfId="3877" xr:uid="{08F2B03A-0B1A-4C70-B179-B19F0F56D47A}"/>
    <cellStyle name="Normal 12 14 2 3 5" xfId="3878" xr:uid="{A0BB405B-6445-419A-8392-2885FB3E46B1}"/>
    <cellStyle name="Normal 12 14 2 4" xfId="3879" xr:uid="{DCBF40AE-4792-4E98-BC51-DFB274196617}"/>
    <cellStyle name="Normal 12 14 2 4 2" xfId="3880" xr:uid="{5B9D9089-BE28-45FE-B070-C1FEF62D1DEF}"/>
    <cellStyle name="Normal 12 14 2 5" xfId="3881" xr:uid="{D136D688-024D-4131-93B1-9F8C0C0DCA29}"/>
    <cellStyle name="Normal 12 14 2 6" xfId="3882" xr:uid="{D434B981-855C-4EE8-9270-F99A6FC16734}"/>
    <cellStyle name="Normal 12 14 2 7" xfId="3883" xr:uid="{103FFE7A-50F3-412F-8119-150954FAF036}"/>
    <cellStyle name="Normal 12 14 2 8" xfId="3884" xr:uid="{F8DBD1B6-499E-4A93-B7C2-08E0C9EDB3B9}"/>
    <cellStyle name="Normal 12 14 2 9" xfId="3885" xr:uid="{2997467A-2377-44BD-AB93-000AFC3CB52D}"/>
    <cellStyle name="Normal 12 14 3" xfId="3886" xr:uid="{5F95C68F-550B-44BF-93DE-A11835F380D5}"/>
    <cellStyle name="Normal 12 14 3 10" xfId="3887" xr:uid="{B975597B-7EDF-4331-B6AE-E86BEAC2A7DA}"/>
    <cellStyle name="Normal 12 14 3 11" xfId="3888" xr:uid="{6E530869-E88F-41E7-A6C4-AD43908C4DFD}"/>
    <cellStyle name="Normal 12 14 3 2" xfId="3889" xr:uid="{0C5AD3E1-11A6-4AAC-9458-477C4F9BDDB3}"/>
    <cellStyle name="Normal 12 14 3 2 2" xfId="3890" xr:uid="{4FB56494-007A-4409-869C-E27090C9B4B4}"/>
    <cellStyle name="Normal 12 14 3 2 2 2" xfId="3891" xr:uid="{DC854F4B-49CE-44D8-8958-B6E096FBC9A5}"/>
    <cellStyle name="Normal 12 14 3 2 3" xfId="3892" xr:uid="{926B9F01-FDC4-438C-B374-2FAC27239B23}"/>
    <cellStyle name="Normal 12 14 3 2 4" xfId="3893" xr:uid="{40849FC2-5388-4D13-B67B-7631958B4F04}"/>
    <cellStyle name="Normal 12 14 3 2 5" xfId="3894" xr:uid="{462DC67A-FBA3-47C9-9E95-52F7291875AA}"/>
    <cellStyle name="Normal 12 14 3 3" xfId="3895" xr:uid="{40A13533-2583-450A-8FD9-69D51CFF00BD}"/>
    <cellStyle name="Normal 12 14 3 3 2" xfId="3896" xr:uid="{BB5D93C2-7A7E-42FE-88A3-476959676866}"/>
    <cellStyle name="Normal 12 14 3 4" xfId="3897" xr:uid="{8EDD620C-25B5-417A-A862-A70DE32E9A96}"/>
    <cellStyle name="Normal 12 14 3 5" xfId="3898" xr:uid="{64E6A679-71CD-4EC8-A6BA-DF5700F92370}"/>
    <cellStyle name="Normal 12 14 3 6" xfId="3899" xr:uid="{F082BD10-96CB-4193-B62A-A4110605B0DE}"/>
    <cellStyle name="Normal 12 14 3 7" xfId="3900" xr:uid="{4E561A28-E792-4697-A67C-B3C06DE278F6}"/>
    <cellStyle name="Normal 12 14 3 8" xfId="3901" xr:uid="{085706CF-EF0B-4536-B351-0321C182F83D}"/>
    <cellStyle name="Normal 12 14 3 9" xfId="3902" xr:uid="{14B0F5C2-AA14-4EAB-88F8-129C79247A0A}"/>
    <cellStyle name="Normal 12 14 4" xfId="3903" xr:uid="{637C56C0-F810-464B-B661-3E03726FEF95}"/>
    <cellStyle name="Normal 12 14 4 2" xfId="3904" xr:uid="{E937B07E-7D51-4D32-A52C-A6B2D08DECDB}"/>
    <cellStyle name="Normal 12 14 4 2 2" xfId="3905" xr:uid="{C4985615-D955-44B6-8E7F-0E447E2D220E}"/>
    <cellStyle name="Normal 12 14 4 3" xfId="3906" xr:uid="{BEBAB4D2-020C-4B65-A4F8-373D6E95A098}"/>
    <cellStyle name="Normal 12 14 4 4" xfId="3907" xr:uid="{D7D86A73-51D1-4283-BC6B-A8DCED7A70CF}"/>
    <cellStyle name="Normal 12 14 4 5" xfId="3908" xr:uid="{2E49E043-BF57-4FBD-90FB-AD54C1C24211}"/>
    <cellStyle name="Normal 12 14 5" xfId="3909" xr:uid="{E2759408-435A-4F80-8EF5-DCA0F9FFC151}"/>
    <cellStyle name="Normal 12 14 5 2" xfId="3910" xr:uid="{FD8FA2AB-E3B4-4EB7-9BCF-9BFA5461FAEB}"/>
    <cellStyle name="Normal 12 14 6" xfId="3911" xr:uid="{3D8E4FD0-F799-46A2-BC47-40804DC68D3B}"/>
    <cellStyle name="Normal 12 14 7" xfId="3912" xr:uid="{B53E5A9D-F3AB-4D21-91BB-F0AFF4460A57}"/>
    <cellStyle name="Normal 12 14 8" xfId="3913" xr:uid="{28F20430-54A0-4304-8D60-EAE38328F660}"/>
    <cellStyle name="Normal 12 14 9" xfId="3914" xr:uid="{0D0424D6-B8B6-4C59-B8CB-44B9E430C3B0}"/>
    <cellStyle name="Normal 12 15" xfId="3915" xr:uid="{FA22FE02-9D6F-4256-AED2-F43BA90E17A1}"/>
    <cellStyle name="Normal 12 15 10" xfId="3916" xr:uid="{46000F0E-3124-4A68-BC12-0654952C9754}"/>
    <cellStyle name="Normal 12 15 11" xfId="3917" xr:uid="{11E02B55-0A69-49BC-A9B8-606E0C01B518}"/>
    <cellStyle name="Normal 12 15 12" xfId="3918" xr:uid="{A5C53AB2-0B90-4F55-A2E5-E3CED48B434F}"/>
    <cellStyle name="Normal 12 15 13" xfId="3919" xr:uid="{0A2AF6A9-B002-4984-9EA6-FD97363985CC}"/>
    <cellStyle name="Normal 12 15 14" xfId="3920" xr:uid="{B53415C5-AB64-4C58-A8E1-8FF0034F7FE5}"/>
    <cellStyle name="Normal 12 15 2" xfId="3921" xr:uid="{478878BD-662A-4E2D-BAFE-933ADD433DA4}"/>
    <cellStyle name="Normal 12 15 2 10" xfId="3922" xr:uid="{F8B4A158-80DF-463D-A914-F9DE1C476F22}"/>
    <cellStyle name="Normal 12 15 2 11" xfId="3923" xr:uid="{E07766B5-3590-4AF3-888B-65490AF9CA6B}"/>
    <cellStyle name="Normal 12 15 2 12" xfId="3924" xr:uid="{1E45AC9B-214B-4760-AA97-A28DAD3CC72A}"/>
    <cellStyle name="Normal 12 15 2 13" xfId="3925" xr:uid="{CEC18EDC-2AAB-479B-9523-BB4C7A76964A}"/>
    <cellStyle name="Normal 12 15 2 2" xfId="3926" xr:uid="{DFC428CF-1CD1-4ACB-943C-B4D6304AD4E1}"/>
    <cellStyle name="Normal 12 15 2 2 10" xfId="3927" xr:uid="{173AA0BA-9A73-4540-9470-EC6680069DD7}"/>
    <cellStyle name="Normal 12 15 2 2 11" xfId="3928" xr:uid="{C62BD8E6-99C7-4ABE-B514-8E5E1722B271}"/>
    <cellStyle name="Normal 12 15 2 2 2" xfId="3929" xr:uid="{31559D6F-413B-49AE-BFA3-021A3758725F}"/>
    <cellStyle name="Normal 12 15 2 2 2 2" xfId="3930" xr:uid="{4D765D24-0CA5-43F6-8F94-72911941C7EF}"/>
    <cellStyle name="Normal 12 15 2 2 2 2 2" xfId="3931" xr:uid="{1D2B7543-68A5-4885-B77A-5A5BF166436C}"/>
    <cellStyle name="Normal 12 15 2 2 2 3" xfId="3932" xr:uid="{BDBE6861-85AC-42C6-AA21-A83D3B06818E}"/>
    <cellStyle name="Normal 12 15 2 2 2 4" xfId="3933" xr:uid="{36270943-8909-4A43-B082-DD439EA4DA01}"/>
    <cellStyle name="Normal 12 15 2 2 2 5" xfId="3934" xr:uid="{2F19695B-278A-4BD7-875D-9558F4FA35A3}"/>
    <cellStyle name="Normal 12 15 2 2 3" xfId="3935" xr:uid="{85CADA23-A523-45C4-AD47-056231BC7087}"/>
    <cellStyle name="Normal 12 15 2 2 3 2" xfId="3936" xr:uid="{AECC84F1-9209-4B0D-99FD-E799E94C043E}"/>
    <cellStyle name="Normal 12 15 2 2 4" xfId="3937" xr:uid="{A621BC75-670A-446C-B6AB-3050835D377C}"/>
    <cellStyle name="Normal 12 15 2 2 5" xfId="3938" xr:uid="{341D0CDD-D7C4-4F2C-95DC-EE6BAEE9C4BD}"/>
    <cellStyle name="Normal 12 15 2 2 6" xfId="3939" xr:uid="{A9B1908C-2A98-4475-B282-D67B041C661F}"/>
    <cellStyle name="Normal 12 15 2 2 7" xfId="3940" xr:uid="{B62B6E38-C4DA-4F49-8B75-2AF87E02E803}"/>
    <cellStyle name="Normal 12 15 2 2 8" xfId="3941" xr:uid="{91BD7EC6-02A7-443B-9FBC-1FCFCB16CDDF}"/>
    <cellStyle name="Normal 12 15 2 2 9" xfId="3942" xr:uid="{85697CDC-7C3C-4231-801F-812E36FA9711}"/>
    <cellStyle name="Normal 12 15 2 3" xfId="3943" xr:uid="{A595D052-3855-4533-BB04-6B2B7D6E85AB}"/>
    <cellStyle name="Normal 12 15 2 3 2" xfId="3944" xr:uid="{EED4D281-9B99-4FCD-81A1-76FDE25A52A8}"/>
    <cellStyle name="Normal 12 15 2 3 2 2" xfId="3945" xr:uid="{DC90B2EA-D0F3-4C8A-B9C6-0755CB04E5CE}"/>
    <cellStyle name="Normal 12 15 2 3 3" xfId="3946" xr:uid="{DA36C175-59D5-4AE6-9E55-CA1FF898F272}"/>
    <cellStyle name="Normal 12 15 2 3 4" xfId="3947" xr:uid="{4EECA743-4544-41B9-94DA-785744CB5A8D}"/>
    <cellStyle name="Normal 12 15 2 3 5" xfId="3948" xr:uid="{C1B8CFFE-954F-4776-8704-8BB284CBC38B}"/>
    <cellStyle name="Normal 12 15 2 4" xfId="3949" xr:uid="{4A631FC9-7A7F-4E5C-88C4-309560B30ACB}"/>
    <cellStyle name="Normal 12 15 2 4 2" xfId="3950" xr:uid="{33585C48-2265-468E-9B0D-9ADED639DB5C}"/>
    <cellStyle name="Normal 12 15 2 5" xfId="3951" xr:uid="{BCEB53EC-B7D5-4684-83C9-9F31D7870228}"/>
    <cellStyle name="Normal 12 15 2 6" xfId="3952" xr:uid="{2CC3C259-E717-4B8A-85AE-0B62031ED55E}"/>
    <cellStyle name="Normal 12 15 2 7" xfId="3953" xr:uid="{394BC860-E931-4FB3-A9EE-87754D7074C5}"/>
    <cellStyle name="Normal 12 15 2 8" xfId="3954" xr:uid="{B2FA0104-F049-4F08-BB40-26BC2B2FBE2E}"/>
    <cellStyle name="Normal 12 15 2 9" xfId="3955" xr:uid="{3FD7A1DA-E398-441E-9715-EC76B6893621}"/>
    <cellStyle name="Normal 12 15 3" xfId="3956" xr:uid="{171ED669-B9B3-498B-B355-BC3BE069F2B0}"/>
    <cellStyle name="Normal 12 15 3 10" xfId="3957" xr:uid="{5B94526F-9CE3-4D94-8075-BE05B2DAF096}"/>
    <cellStyle name="Normal 12 15 3 11" xfId="3958" xr:uid="{EAA960A8-46E9-45E2-9C08-E3C653D26C3A}"/>
    <cellStyle name="Normal 12 15 3 2" xfId="3959" xr:uid="{7F306EB4-DBE1-49AA-867C-E2D660C572C6}"/>
    <cellStyle name="Normal 12 15 3 2 2" xfId="3960" xr:uid="{9F6E01FC-1116-4F73-8247-E68BBFDA410D}"/>
    <cellStyle name="Normal 12 15 3 2 2 2" xfId="3961" xr:uid="{36150391-57EF-49FE-AB19-CA3936598157}"/>
    <cellStyle name="Normal 12 15 3 2 3" xfId="3962" xr:uid="{4A5E4320-7C9B-4218-BD31-BC5A0AE2CBEF}"/>
    <cellStyle name="Normal 12 15 3 2 4" xfId="3963" xr:uid="{4CC7CD9C-8C98-4864-A685-FAC309BEAB08}"/>
    <cellStyle name="Normal 12 15 3 2 5" xfId="3964" xr:uid="{6908171C-272F-44CF-A07A-87F7D7987B04}"/>
    <cellStyle name="Normal 12 15 3 3" xfId="3965" xr:uid="{1EC4FFEF-1C2E-409E-94FB-198A7EF955CA}"/>
    <cellStyle name="Normal 12 15 3 3 2" xfId="3966" xr:uid="{619D6004-69E2-4E4C-B3A0-64C9B2D979BD}"/>
    <cellStyle name="Normal 12 15 3 4" xfId="3967" xr:uid="{7782BD8A-D7C0-4023-A9C5-7774719A8304}"/>
    <cellStyle name="Normal 12 15 3 5" xfId="3968" xr:uid="{401DBA7C-86CC-4A0A-A16B-FBA1B83C75A1}"/>
    <cellStyle name="Normal 12 15 3 6" xfId="3969" xr:uid="{E6AECF17-BD5F-4B32-80D7-B1CF40B7E334}"/>
    <cellStyle name="Normal 12 15 3 7" xfId="3970" xr:uid="{63653E52-1E01-42F3-BBD9-3B9E50CBACE0}"/>
    <cellStyle name="Normal 12 15 3 8" xfId="3971" xr:uid="{B7ED3139-B042-44CD-87DD-CB82D5D03F48}"/>
    <cellStyle name="Normal 12 15 3 9" xfId="3972" xr:uid="{A0667F09-A071-443D-8C74-D4115B6861A1}"/>
    <cellStyle name="Normal 12 15 4" xfId="3973" xr:uid="{0049F120-724C-45A1-B5E1-8E9B23FCFBE6}"/>
    <cellStyle name="Normal 12 15 4 2" xfId="3974" xr:uid="{C619450F-8F59-4C5D-ABEC-9B66CCC84A75}"/>
    <cellStyle name="Normal 12 15 4 2 2" xfId="3975" xr:uid="{AEAF7F41-EDB7-4798-ADA7-A012CFDDF1BC}"/>
    <cellStyle name="Normal 12 15 4 3" xfId="3976" xr:uid="{F5601206-4D8B-45AB-8980-F42182C3B22F}"/>
    <cellStyle name="Normal 12 15 4 4" xfId="3977" xr:uid="{57BF3804-E203-4425-8FBC-F5E8B8F685B3}"/>
    <cellStyle name="Normal 12 15 4 5" xfId="3978" xr:uid="{5FC6B13A-55BB-46DF-B56D-AFC4C7C66F33}"/>
    <cellStyle name="Normal 12 15 5" xfId="3979" xr:uid="{04EC4453-937B-48B7-9159-75C114719D70}"/>
    <cellStyle name="Normal 12 15 5 2" xfId="3980" xr:uid="{22770B08-3DAF-48CD-B18A-F0C4C97E5D11}"/>
    <cellStyle name="Normal 12 15 6" xfId="3981" xr:uid="{03E000DB-71E6-45AF-B64E-75492B9FF27F}"/>
    <cellStyle name="Normal 12 15 7" xfId="3982" xr:uid="{EA5FCFA8-B404-48B6-AA68-A1D59604C47A}"/>
    <cellStyle name="Normal 12 15 8" xfId="3983" xr:uid="{89DED0E8-ED9F-410D-9F80-0D3C11C87FB8}"/>
    <cellStyle name="Normal 12 15 9" xfId="3984" xr:uid="{E13838B4-50C6-4795-BE7D-462953C89FEC}"/>
    <cellStyle name="Normal 12 16" xfId="3985" xr:uid="{8BC4A740-FAB3-4F4B-B31B-89922F413C25}"/>
    <cellStyle name="Normal 12 16 10" xfId="3986" xr:uid="{5A9F3439-AE6F-4F2E-9B27-3F6302B6ADC1}"/>
    <cellStyle name="Normal 12 16 11" xfId="3987" xr:uid="{16B838F7-D23D-4FA8-BD09-B60CFE72CAF0}"/>
    <cellStyle name="Normal 12 16 12" xfId="3988" xr:uid="{FDCA613F-6838-4F0B-91ED-A198C21C5E1F}"/>
    <cellStyle name="Normal 12 16 13" xfId="3989" xr:uid="{1706F89F-BFEC-42BB-9F9D-9F30CDDC7E11}"/>
    <cellStyle name="Normal 12 16 14" xfId="3990" xr:uid="{B755C0E6-1A29-46EE-A8F1-2D1265012C35}"/>
    <cellStyle name="Normal 12 16 2" xfId="3991" xr:uid="{09CD5A23-B96E-4A6F-B303-399CD09CFC37}"/>
    <cellStyle name="Normal 12 16 2 10" xfId="3992" xr:uid="{AA6E752B-2536-4F3E-B6A9-B1332B68545A}"/>
    <cellStyle name="Normal 12 16 2 11" xfId="3993" xr:uid="{2D4DAF31-180E-45B8-9CAA-ABE961F941C1}"/>
    <cellStyle name="Normal 12 16 2 12" xfId="3994" xr:uid="{9F0DD89C-0889-467D-8F02-73CEA8BC7D6C}"/>
    <cellStyle name="Normal 12 16 2 13" xfId="3995" xr:uid="{B8A14884-AB7D-41EA-8E8A-7EC01B33288A}"/>
    <cellStyle name="Normal 12 16 2 2" xfId="3996" xr:uid="{3D7F0949-ABF4-40E4-BA46-E877F687DC91}"/>
    <cellStyle name="Normal 12 16 2 2 10" xfId="3997" xr:uid="{EFCF4055-3CEA-4679-A339-C807C14BD0D7}"/>
    <cellStyle name="Normal 12 16 2 2 11" xfId="3998" xr:uid="{0550D838-F2A3-48AC-B39B-9225960BA8DD}"/>
    <cellStyle name="Normal 12 16 2 2 2" xfId="3999" xr:uid="{36F2AF35-E424-4D3A-8858-4E8EC1623DFB}"/>
    <cellStyle name="Normal 12 16 2 2 2 2" xfId="4000" xr:uid="{EA0CC79A-D03A-4A8B-A188-3B466C1BC28D}"/>
    <cellStyle name="Normal 12 16 2 2 2 2 2" xfId="4001" xr:uid="{B5541551-688B-4B42-A0F6-660706B6F423}"/>
    <cellStyle name="Normal 12 16 2 2 2 3" xfId="4002" xr:uid="{00EEDE94-68A8-401F-8CE9-27EDA07DC1E6}"/>
    <cellStyle name="Normal 12 16 2 2 2 4" xfId="4003" xr:uid="{95722C30-E507-45B3-A6FA-5E8E6EDB0988}"/>
    <cellStyle name="Normal 12 16 2 2 2 5" xfId="4004" xr:uid="{B8103F25-0B6C-46A3-A97E-4F1C99E0F4F9}"/>
    <cellStyle name="Normal 12 16 2 2 3" xfId="4005" xr:uid="{7B09C380-7C9C-41DE-A48A-C75CA04594EF}"/>
    <cellStyle name="Normal 12 16 2 2 3 2" xfId="4006" xr:uid="{B11F105A-174C-47E1-B4B9-EC35CA4D3199}"/>
    <cellStyle name="Normal 12 16 2 2 4" xfId="4007" xr:uid="{FB5295AE-181F-4CF7-BEF7-3045FF8F3D50}"/>
    <cellStyle name="Normal 12 16 2 2 5" xfId="4008" xr:uid="{4206E484-C50F-4B73-9F85-E7BC6E6A3DEB}"/>
    <cellStyle name="Normal 12 16 2 2 6" xfId="4009" xr:uid="{929A5379-440B-475C-B503-9CB2B60D03C3}"/>
    <cellStyle name="Normal 12 16 2 2 7" xfId="4010" xr:uid="{9B23CBD5-B2BD-498B-BB9D-75EB73363AB0}"/>
    <cellStyle name="Normal 12 16 2 2 8" xfId="4011" xr:uid="{1F121122-D763-4090-86A5-4587402E605A}"/>
    <cellStyle name="Normal 12 16 2 2 9" xfId="4012" xr:uid="{84E75A0A-56E3-4A8E-AD4F-05920BF425AE}"/>
    <cellStyle name="Normal 12 16 2 3" xfId="4013" xr:uid="{FA4416CC-5465-4161-B48A-896A76B8BB5B}"/>
    <cellStyle name="Normal 12 16 2 3 2" xfId="4014" xr:uid="{F19CA8A4-3526-4458-8427-25D2BA8C05A3}"/>
    <cellStyle name="Normal 12 16 2 3 2 2" xfId="4015" xr:uid="{AFDA0CC6-A274-4250-8286-9DEFCF300F46}"/>
    <cellStyle name="Normal 12 16 2 3 3" xfId="4016" xr:uid="{9AFAC876-62BE-4BFA-B3AC-D4CE841D3B3B}"/>
    <cellStyle name="Normal 12 16 2 3 4" xfId="4017" xr:uid="{D4BA5C8D-78EC-4960-ABAC-15A20F76C4A9}"/>
    <cellStyle name="Normal 12 16 2 3 5" xfId="4018" xr:uid="{A817FDB2-5DD6-435D-AF35-531CCABC3B66}"/>
    <cellStyle name="Normal 12 16 2 4" xfId="4019" xr:uid="{7D0DD64E-15E5-4C17-B459-0715E65505F9}"/>
    <cellStyle name="Normal 12 16 2 4 2" xfId="4020" xr:uid="{F2A664FA-FD88-4FCC-8243-C7E2B1835D57}"/>
    <cellStyle name="Normal 12 16 2 5" xfId="4021" xr:uid="{ACEAFC7C-F676-4CD8-A03B-5BF59DB5F68E}"/>
    <cellStyle name="Normal 12 16 2 6" xfId="4022" xr:uid="{6613262D-6F16-4901-A670-55D0C91FE0B8}"/>
    <cellStyle name="Normal 12 16 2 7" xfId="4023" xr:uid="{ED0FE0D0-06C1-4C90-9203-E77CA7B709B4}"/>
    <cellStyle name="Normal 12 16 2 8" xfId="4024" xr:uid="{0BB23F66-8265-4E5A-AD74-3BDF3FD2011B}"/>
    <cellStyle name="Normal 12 16 2 9" xfId="4025" xr:uid="{D67146F3-834B-4955-817C-F40F34DC4427}"/>
    <cellStyle name="Normal 12 16 3" xfId="4026" xr:uid="{9DEBA518-6C5C-405D-A693-396C4D671FD6}"/>
    <cellStyle name="Normal 12 16 3 10" xfId="4027" xr:uid="{23F7397A-45F0-4635-84C9-455EDE9F3B18}"/>
    <cellStyle name="Normal 12 16 3 11" xfId="4028" xr:uid="{D5186F7F-0354-4F2D-9058-246803CAE66C}"/>
    <cellStyle name="Normal 12 16 3 2" xfId="4029" xr:uid="{8D4C4A0B-8739-41A4-B025-DB339914CC72}"/>
    <cellStyle name="Normal 12 16 3 2 2" xfId="4030" xr:uid="{4A6BB935-4986-4F25-BF1F-860E20AECBB3}"/>
    <cellStyle name="Normal 12 16 3 2 2 2" xfId="4031" xr:uid="{5A82B187-71DE-4B01-AC59-92DB147692BE}"/>
    <cellStyle name="Normal 12 16 3 2 3" xfId="4032" xr:uid="{676E2E1A-9CAC-4B0E-B8E8-55CE6B3D5D90}"/>
    <cellStyle name="Normal 12 16 3 2 4" xfId="4033" xr:uid="{8334863E-F48F-4E46-9445-09A9230116EB}"/>
    <cellStyle name="Normal 12 16 3 2 5" xfId="4034" xr:uid="{037ADEC8-3348-478B-BB1F-2C1DC7C8A0EC}"/>
    <cellStyle name="Normal 12 16 3 3" xfId="4035" xr:uid="{727E49A5-0190-4AB6-BC6E-E3105C795934}"/>
    <cellStyle name="Normal 12 16 3 3 2" xfId="4036" xr:uid="{14B5399C-EB80-4B1A-B182-042865A5DF30}"/>
    <cellStyle name="Normal 12 16 3 4" xfId="4037" xr:uid="{81422D17-F19E-4AEF-9770-47E5ABA17528}"/>
    <cellStyle name="Normal 12 16 3 5" xfId="4038" xr:uid="{AB0C0097-5861-4963-B643-E896747919FF}"/>
    <cellStyle name="Normal 12 16 3 6" xfId="4039" xr:uid="{807FC6E5-CD58-4235-95AB-322AEFF44FFA}"/>
    <cellStyle name="Normal 12 16 3 7" xfId="4040" xr:uid="{91020723-F592-469E-81CE-5E59A8E79F0D}"/>
    <cellStyle name="Normal 12 16 3 8" xfId="4041" xr:uid="{E0FC512D-F9E6-49BD-A7F1-B08F458DEC44}"/>
    <cellStyle name="Normal 12 16 3 9" xfId="4042" xr:uid="{C02CF9FF-4DBC-446C-9D09-770E9488DAA8}"/>
    <cellStyle name="Normal 12 16 4" xfId="4043" xr:uid="{F45D83BA-D31D-4BF8-814E-1501A14059A8}"/>
    <cellStyle name="Normal 12 16 4 2" xfId="4044" xr:uid="{E22EB994-656C-45D3-A9AF-16F56AF33919}"/>
    <cellStyle name="Normal 12 16 4 2 2" xfId="4045" xr:uid="{C4BB2F30-01CF-478E-BAAA-626E01C62C2A}"/>
    <cellStyle name="Normal 12 16 4 3" xfId="4046" xr:uid="{CFF3566A-188C-40B6-B028-8998F4C7AA21}"/>
    <cellStyle name="Normal 12 16 4 4" xfId="4047" xr:uid="{3E713426-B9EF-4CBA-9396-5539ADFA830E}"/>
    <cellStyle name="Normal 12 16 4 5" xfId="4048" xr:uid="{B74EB000-78AD-4085-950E-EB22E61C8EFE}"/>
    <cellStyle name="Normal 12 16 5" xfId="4049" xr:uid="{909F76A1-6A5D-4ACE-AD76-7B7AE65071F6}"/>
    <cellStyle name="Normal 12 16 5 2" xfId="4050" xr:uid="{0C9CBCB6-5E5E-4F7B-8D2D-C6CC826A392E}"/>
    <cellStyle name="Normal 12 16 6" xfId="4051" xr:uid="{AC395E79-273F-48AE-8856-4FE5BB7D7737}"/>
    <cellStyle name="Normal 12 16 7" xfId="4052" xr:uid="{DB4C8DC8-E473-4199-860A-D0F4F89245A3}"/>
    <cellStyle name="Normal 12 16 8" xfId="4053" xr:uid="{6100CABA-B0C0-4F21-880E-B5FE1D696163}"/>
    <cellStyle name="Normal 12 16 9" xfId="4054" xr:uid="{591F1BB5-27EC-4BFA-B3EA-D6BCEE242F40}"/>
    <cellStyle name="Normal 12 17" xfId="4055" xr:uid="{BB92E231-D46A-446B-A0BF-0955976D24EA}"/>
    <cellStyle name="Normal 12 17 10" xfId="4056" xr:uid="{47A6572F-221B-4580-A944-6EF6345EFFF6}"/>
    <cellStyle name="Normal 12 17 11" xfId="4057" xr:uid="{618120D0-D9E7-462A-965A-0ACB37B30F65}"/>
    <cellStyle name="Normal 12 17 12" xfId="4058" xr:uid="{42C1EDD0-3A91-4B1B-AE21-23FE52E4463B}"/>
    <cellStyle name="Normal 12 17 13" xfId="4059" xr:uid="{511B410F-4FAC-4EAB-B1D5-D934517ADBD9}"/>
    <cellStyle name="Normal 12 17 14" xfId="4060" xr:uid="{FE905399-6399-449A-B242-774C47F9D9AA}"/>
    <cellStyle name="Normal 12 17 2" xfId="4061" xr:uid="{1B6BE025-4D29-45D7-8F15-BCCD1D58C731}"/>
    <cellStyle name="Normal 12 17 2 10" xfId="4062" xr:uid="{F5445EE8-D582-4A30-B4EA-0B5B6EEAA7B3}"/>
    <cellStyle name="Normal 12 17 2 11" xfId="4063" xr:uid="{1AFB1158-6C6C-46CE-81ED-F3A71C990323}"/>
    <cellStyle name="Normal 12 17 2 12" xfId="4064" xr:uid="{715EA465-2C4C-4170-B6B9-33BB4E3BC1FF}"/>
    <cellStyle name="Normal 12 17 2 13" xfId="4065" xr:uid="{5C4F24FE-6B52-40B0-A1E9-0F05F4E8EBD2}"/>
    <cellStyle name="Normal 12 17 2 2" xfId="4066" xr:uid="{FC8403D7-3654-41DC-ADBD-3F10E21F373A}"/>
    <cellStyle name="Normal 12 17 2 2 10" xfId="4067" xr:uid="{8AE6A45B-6123-46A9-8D06-BD6E55A80B5E}"/>
    <cellStyle name="Normal 12 17 2 2 11" xfId="4068" xr:uid="{C8CE13E7-E63A-497A-B84A-65BC66286A61}"/>
    <cellStyle name="Normal 12 17 2 2 2" xfId="4069" xr:uid="{29947322-0C33-419B-A65D-8ECE5939686D}"/>
    <cellStyle name="Normal 12 17 2 2 2 2" xfId="4070" xr:uid="{32131CBA-D59E-4B18-A63E-92BDB0C61403}"/>
    <cellStyle name="Normal 12 17 2 2 2 2 2" xfId="4071" xr:uid="{B41B713E-031A-4665-A423-56CC0C158038}"/>
    <cellStyle name="Normal 12 17 2 2 2 3" xfId="4072" xr:uid="{8131C971-7942-417F-9350-4656B8945FCD}"/>
    <cellStyle name="Normal 12 17 2 2 2 4" xfId="4073" xr:uid="{EC5F0D9F-D435-4172-AB17-5B2E2C196C6C}"/>
    <cellStyle name="Normal 12 17 2 2 2 5" xfId="4074" xr:uid="{FEF51385-1A3D-4E90-9E89-76A81406B377}"/>
    <cellStyle name="Normal 12 17 2 2 3" xfId="4075" xr:uid="{A1A55CDD-000A-47E2-9823-252A734D0542}"/>
    <cellStyle name="Normal 12 17 2 2 3 2" xfId="4076" xr:uid="{8D88A8E0-7429-4D74-8D93-5DA30BD9094D}"/>
    <cellStyle name="Normal 12 17 2 2 4" xfId="4077" xr:uid="{8233F4D8-5C68-4E9A-AB91-CE9E01A2323F}"/>
    <cellStyle name="Normal 12 17 2 2 5" xfId="4078" xr:uid="{9BF98D78-7F4E-4DE3-B850-FFC343B578DF}"/>
    <cellStyle name="Normal 12 17 2 2 6" xfId="4079" xr:uid="{036179C1-AEE2-41C1-B423-BD1AB131A8AB}"/>
    <cellStyle name="Normal 12 17 2 2 7" xfId="4080" xr:uid="{C9CAD015-78E3-46D7-BA6C-4D69D017BA39}"/>
    <cellStyle name="Normal 12 17 2 2 8" xfId="4081" xr:uid="{363EE4F2-7E2C-417C-A263-4FE12269FD5A}"/>
    <cellStyle name="Normal 12 17 2 2 9" xfId="4082" xr:uid="{46D00D65-A234-4DD1-A9BD-971108C42A21}"/>
    <cellStyle name="Normal 12 17 2 3" xfId="4083" xr:uid="{7D7ECE37-316C-44FD-BF2C-938580DBE52B}"/>
    <cellStyle name="Normal 12 17 2 3 2" xfId="4084" xr:uid="{102F4774-BCDC-40EF-B389-338DAD38EAD5}"/>
    <cellStyle name="Normal 12 17 2 3 2 2" xfId="4085" xr:uid="{E47AD7E6-DAEF-41FF-BCEF-A971DD5BD03D}"/>
    <cellStyle name="Normal 12 17 2 3 3" xfId="4086" xr:uid="{7C6270EA-CB93-4EB5-BFC1-993F09F6FBAC}"/>
    <cellStyle name="Normal 12 17 2 3 4" xfId="4087" xr:uid="{EBBC277B-A5F6-40C1-B2A0-E13ACE35EFEF}"/>
    <cellStyle name="Normal 12 17 2 3 5" xfId="4088" xr:uid="{9CAA76CC-1265-4402-B49D-F29B8581115D}"/>
    <cellStyle name="Normal 12 17 2 4" xfId="4089" xr:uid="{E4932944-C581-4B21-B757-A5C4226E1257}"/>
    <cellStyle name="Normal 12 17 2 4 2" xfId="4090" xr:uid="{38FB7577-F7C6-4B82-9E5E-AE9D5C3C34D9}"/>
    <cellStyle name="Normal 12 17 2 5" xfId="4091" xr:uid="{2AECE5C1-D8DB-4087-AB23-524079ACA0A3}"/>
    <cellStyle name="Normal 12 17 2 6" xfId="4092" xr:uid="{71E974DB-ECED-4737-B442-F60350EF7965}"/>
    <cellStyle name="Normal 12 17 2 7" xfId="4093" xr:uid="{597AD7FA-E365-49DD-A482-64B44ECAB2E4}"/>
    <cellStyle name="Normal 12 17 2 8" xfId="4094" xr:uid="{ABD688E5-A213-428C-A8D3-AFE47DAE1EF3}"/>
    <cellStyle name="Normal 12 17 2 9" xfId="4095" xr:uid="{3D2BD823-6906-456F-BB9E-4F1DBCC30A44}"/>
    <cellStyle name="Normal 12 17 3" xfId="4096" xr:uid="{2248BB28-7A45-4C94-BC3E-7951A690B7D4}"/>
    <cellStyle name="Normal 12 17 3 10" xfId="4097" xr:uid="{01E2D39E-4AAF-4F4D-814E-382B9B868C54}"/>
    <cellStyle name="Normal 12 17 3 11" xfId="4098" xr:uid="{013F8858-32EB-4DC7-A54E-F66EFCE81698}"/>
    <cellStyle name="Normal 12 17 3 2" xfId="4099" xr:uid="{97F70654-5DF9-4D0D-873E-C53357E6C369}"/>
    <cellStyle name="Normal 12 17 3 2 2" xfId="4100" xr:uid="{6AE28103-F0E8-493C-8225-E85E8E4F032F}"/>
    <cellStyle name="Normal 12 17 3 2 2 2" xfId="4101" xr:uid="{976584ED-D90D-47BA-A03E-E4E2BB131638}"/>
    <cellStyle name="Normal 12 17 3 2 3" xfId="4102" xr:uid="{C7396C29-7404-4CB3-BCA3-6F0F80B222D4}"/>
    <cellStyle name="Normal 12 17 3 2 4" xfId="4103" xr:uid="{7BD23B97-7AC0-4B6E-AD29-DA8D5211B2AC}"/>
    <cellStyle name="Normal 12 17 3 2 5" xfId="4104" xr:uid="{C97B2E5D-4D91-4663-BA7B-1A8AC0C2D30E}"/>
    <cellStyle name="Normal 12 17 3 3" xfId="4105" xr:uid="{74F18586-B3F1-4C75-9CFC-E965CBA71B19}"/>
    <cellStyle name="Normal 12 17 3 3 2" xfId="4106" xr:uid="{45A8D7E0-CA46-4B9B-9871-5C01FE88122E}"/>
    <cellStyle name="Normal 12 17 3 4" xfId="4107" xr:uid="{3ADC7D2E-8511-4680-AE59-4A1EBFA0503F}"/>
    <cellStyle name="Normal 12 17 3 5" xfId="4108" xr:uid="{88838F29-E521-4B74-8A4D-3DB8A979EDF2}"/>
    <cellStyle name="Normal 12 17 3 6" xfId="4109" xr:uid="{0B630CA8-0316-46E0-AE30-FEE7FF84A363}"/>
    <cellStyle name="Normal 12 17 3 7" xfId="4110" xr:uid="{188E2940-F5BF-4849-AE09-4CBB5F0F77A4}"/>
    <cellStyle name="Normal 12 17 3 8" xfId="4111" xr:uid="{CC8D7167-3AB1-45B2-84A8-ACDF33AB4620}"/>
    <cellStyle name="Normal 12 17 3 9" xfId="4112" xr:uid="{A6744900-0045-4C47-B1AF-B3DCA5A947EC}"/>
    <cellStyle name="Normal 12 17 4" xfId="4113" xr:uid="{1DCDE64A-EF9F-4ECB-A372-066FE59ADEC2}"/>
    <cellStyle name="Normal 12 17 4 2" xfId="4114" xr:uid="{9306A955-EED9-4C40-BED4-7EA730C16389}"/>
    <cellStyle name="Normal 12 17 4 2 2" xfId="4115" xr:uid="{EF8C8DEF-E0C5-4C78-BBE5-1D6E0CDDCD2C}"/>
    <cellStyle name="Normal 12 17 4 3" xfId="4116" xr:uid="{2F2A42EB-3B8B-4002-9FC8-87B4AF870B32}"/>
    <cellStyle name="Normal 12 17 4 4" xfId="4117" xr:uid="{1FD8EABD-E657-49F5-B790-EFA98764813B}"/>
    <cellStyle name="Normal 12 17 4 5" xfId="4118" xr:uid="{322015C0-46C5-4A5F-8D18-6983601944D4}"/>
    <cellStyle name="Normal 12 17 5" xfId="4119" xr:uid="{9A043B02-804D-4B7F-B038-7757A51A5B64}"/>
    <cellStyle name="Normal 12 17 5 2" xfId="4120" xr:uid="{FAE163C8-B72C-452B-866B-E59AB05BDE4D}"/>
    <cellStyle name="Normal 12 17 6" xfId="4121" xr:uid="{68B6FE33-07E4-4EF3-BA28-B6BE067A9189}"/>
    <cellStyle name="Normal 12 17 7" xfId="4122" xr:uid="{0004D5F8-C50B-4683-B0B3-5BF6FF9F7BE7}"/>
    <cellStyle name="Normal 12 17 8" xfId="4123" xr:uid="{2B2666DF-7B5D-401F-BC8E-EB4DEA65C8A8}"/>
    <cellStyle name="Normal 12 17 9" xfId="4124" xr:uid="{DA9B526E-E337-42E3-B266-9B6323F86CEC}"/>
    <cellStyle name="Normal 12 18" xfId="4125" xr:uid="{DE37C232-3E11-499C-83E1-223B5D300613}"/>
    <cellStyle name="Normal 12 18 10" xfId="4126" xr:uid="{1303E445-CE11-4B57-A4E9-D1751BFD0D90}"/>
    <cellStyle name="Normal 12 18 11" xfId="4127" xr:uid="{425774F9-7B3E-40E3-9F86-8C539E754EA6}"/>
    <cellStyle name="Normal 12 18 12" xfId="4128" xr:uid="{3557BDC5-A989-4A16-A923-38AE57D5AD38}"/>
    <cellStyle name="Normal 12 18 13" xfId="4129" xr:uid="{D0F2E459-7C7D-4C78-AEE1-635C4AF2F9C7}"/>
    <cellStyle name="Normal 12 18 14" xfId="4130" xr:uid="{97139EE8-5789-4709-9990-34AEDBA9ACB3}"/>
    <cellStyle name="Normal 12 18 2" xfId="4131" xr:uid="{2C0467BD-B710-4F54-BCE2-4EC46B87CDC5}"/>
    <cellStyle name="Normal 12 18 2 10" xfId="4132" xr:uid="{2BC4A227-1C0C-4362-BE4D-68CCCCD7EFD7}"/>
    <cellStyle name="Normal 12 18 2 11" xfId="4133" xr:uid="{A845078F-C460-45B0-AEED-3E1B19421669}"/>
    <cellStyle name="Normal 12 18 2 12" xfId="4134" xr:uid="{4131DE43-A2F5-411E-B1D0-754E9F6C5CD3}"/>
    <cellStyle name="Normal 12 18 2 13" xfId="4135" xr:uid="{4F7EC20E-BC98-4DAA-8D37-FE69514D7DE0}"/>
    <cellStyle name="Normal 12 18 2 2" xfId="4136" xr:uid="{C237A817-01E5-4DA9-A009-2885C4B80A8A}"/>
    <cellStyle name="Normal 12 18 2 2 10" xfId="4137" xr:uid="{2249045D-ACCA-4766-8BF3-DC43A9661117}"/>
    <cellStyle name="Normal 12 18 2 2 11" xfId="4138" xr:uid="{253FCADF-CBA2-476E-A964-3AA34C0DD40E}"/>
    <cellStyle name="Normal 12 18 2 2 2" xfId="4139" xr:uid="{73BF68E8-71FB-4FA0-A372-9003D5B5A3EA}"/>
    <cellStyle name="Normal 12 18 2 2 2 2" xfId="4140" xr:uid="{D565B2E4-F306-4E4F-9628-DBFA7D1B7567}"/>
    <cellStyle name="Normal 12 18 2 2 2 2 2" xfId="4141" xr:uid="{86A896E0-DE96-432E-B419-361163A8F2E1}"/>
    <cellStyle name="Normal 12 18 2 2 2 3" xfId="4142" xr:uid="{125F0B58-3B51-497D-B929-1B88097AE044}"/>
    <cellStyle name="Normal 12 18 2 2 2 4" xfId="4143" xr:uid="{04838C7A-EEEB-4353-BFFC-74B55273CA49}"/>
    <cellStyle name="Normal 12 18 2 2 2 5" xfId="4144" xr:uid="{B46F289E-1EF9-4A81-809C-A5695DD4E210}"/>
    <cellStyle name="Normal 12 18 2 2 3" xfId="4145" xr:uid="{67BE59A7-466C-48B3-AA56-79719152D0FB}"/>
    <cellStyle name="Normal 12 18 2 2 3 2" xfId="4146" xr:uid="{81A05CA8-6F16-490D-A57F-782A11B9C3FB}"/>
    <cellStyle name="Normal 12 18 2 2 4" xfId="4147" xr:uid="{869C47D1-2F87-4727-A895-202A4D583921}"/>
    <cellStyle name="Normal 12 18 2 2 5" xfId="4148" xr:uid="{94C983FF-0DAE-4332-82E8-7C1745AEFB76}"/>
    <cellStyle name="Normal 12 18 2 2 6" xfId="4149" xr:uid="{FD67C78C-232B-4F8B-AAB1-60B639EDC4D4}"/>
    <cellStyle name="Normal 12 18 2 2 7" xfId="4150" xr:uid="{9224A96A-E830-44FC-B124-21E06C2DCEBC}"/>
    <cellStyle name="Normal 12 18 2 2 8" xfId="4151" xr:uid="{26FFD716-72F7-4DFC-B2EB-0BD8C17AC811}"/>
    <cellStyle name="Normal 12 18 2 2 9" xfId="4152" xr:uid="{A0D37958-073A-4FC6-A186-DB312677DBA9}"/>
    <cellStyle name="Normal 12 18 2 3" xfId="4153" xr:uid="{AF72F705-B67C-4021-B5CF-DE2649680666}"/>
    <cellStyle name="Normal 12 18 2 3 2" xfId="4154" xr:uid="{FD5AFD15-B965-4059-9F3F-7A185DB7EA1A}"/>
    <cellStyle name="Normal 12 18 2 3 2 2" xfId="4155" xr:uid="{F2C38D0A-6647-4412-99D7-29A3B3588405}"/>
    <cellStyle name="Normal 12 18 2 3 3" xfId="4156" xr:uid="{9846F914-74BA-4664-AF81-7492E8B73892}"/>
    <cellStyle name="Normal 12 18 2 3 4" xfId="4157" xr:uid="{19BFEF02-0F45-4809-9FB1-72B9ACDB3DBE}"/>
    <cellStyle name="Normal 12 18 2 3 5" xfId="4158" xr:uid="{469400B2-9BB9-4806-A3E6-63F61A511354}"/>
    <cellStyle name="Normal 12 18 2 4" xfId="4159" xr:uid="{43321B7E-B563-45AA-86B3-F0579D2FBB8E}"/>
    <cellStyle name="Normal 12 18 2 4 2" xfId="4160" xr:uid="{936303DF-7F21-4054-9491-E9AC909EF731}"/>
    <cellStyle name="Normal 12 18 2 5" xfId="4161" xr:uid="{69A64D25-35D6-4488-BEF1-091815ED236C}"/>
    <cellStyle name="Normal 12 18 2 6" xfId="4162" xr:uid="{BF8D3F3F-05FA-4BEE-AB17-EF65CFC028BE}"/>
    <cellStyle name="Normal 12 18 2 7" xfId="4163" xr:uid="{80A059A2-6B24-4014-BBD0-54F12DD33F4E}"/>
    <cellStyle name="Normal 12 18 2 8" xfId="4164" xr:uid="{5A2CC1C1-6683-42F0-9BAB-78A6C91A26DB}"/>
    <cellStyle name="Normal 12 18 2 9" xfId="4165" xr:uid="{540586B4-38A7-464C-B47F-3373E818AA94}"/>
    <cellStyle name="Normal 12 18 3" xfId="4166" xr:uid="{55BBCF11-0175-4319-B3B6-B6820BA152E3}"/>
    <cellStyle name="Normal 12 18 3 10" xfId="4167" xr:uid="{3B73F4B2-94C2-406B-BEB1-B4AFB62759E8}"/>
    <cellStyle name="Normal 12 18 3 11" xfId="4168" xr:uid="{EBE08BE6-FB78-4A4C-A20B-0015D07BE7B3}"/>
    <cellStyle name="Normal 12 18 3 2" xfId="4169" xr:uid="{752266E4-6A59-4F8B-B728-0D76185A52B8}"/>
    <cellStyle name="Normal 12 18 3 2 2" xfId="4170" xr:uid="{77D2A8C2-E709-450D-8875-31C22486C0A1}"/>
    <cellStyle name="Normal 12 18 3 2 2 2" xfId="4171" xr:uid="{A8360A86-BB22-4762-A5AF-09A5E86855C7}"/>
    <cellStyle name="Normal 12 18 3 2 3" xfId="4172" xr:uid="{E3029AB1-DC52-4468-BE0B-9C4367F02A11}"/>
    <cellStyle name="Normal 12 18 3 2 4" xfId="4173" xr:uid="{FA420298-CB65-4C93-943E-94697C680352}"/>
    <cellStyle name="Normal 12 18 3 2 5" xfId="4174" xr:uid="{A2CB1B29-DCE1-49B9-8F9D-CE563D4F50D1}"/>
    <cellStyle name="Normal 12 18 3 3" xfId="4175" xr:uid="{854A9E7B-80B7-4C3E-B999-26428E12D3BE}"/>
    <cellStyle name="Normal 12 18 3 3 2" xfId="4176" xr:uid="{B5E4C004-21EC-46E8-A92A-02723664FC8A}"/>
    <cellStyle name="Normal 12 18 3 4" xfId="4177" xr:uid="{0E791052-FFD6-4CA2-9E7A-36AC31706504}"/>
    <cellStyle name="Normal 12 18 3 5" xfId="4178" xr:uid="{3594B6EA-2A83-470B-A93F-DAA42E7C4297}"/>
    <cellStyle name="Normal 12 18 3 6" xfId="4179" xr:uid="{A5E0D9CA-9D78-42B8-AF78-8FA8512D16C0}"/>
    <cellStyle name="Normal 12 18 3 7" xfId="4180" xr:uid="{37510FE8-91B0-4538-9CD6-F4D0756DC5AC}"/>
    <cellStyle name="Normal 12 18 3 8" xfId="4181" xr:uid="{E6CEF4A7-F38D-4C28-9E74-4A83A871997D}"/>
    <cellStyle name="Normal 12 18 3 9" xfId="4182" xr:uid="{4C8C2067-C7B3-4EBB-A0BA-7652BB8A02DE}"/>
    <cellStyle name="Normal 12 18 4" xfId="4183" xr:uid="{D6D48576-1E1E-4A80-8CCC-B96EDA383057}"/>
    <cellStyle name="Normal 12 18 4 2" xfId="4184" xr:uid="{3159F5FF-F7AC-4D06-82E2-137593FF41ED}"/>
    <cellStyle name="Normal 12 18 4 2 2" xfId="4185" xr:uid="{983BA1C3-37E6-4448-9665-F264422C28C3}"/>
    <cellStyle name="Normal 12 18 4 3" xfId="4186" xr:uid="{D5DC9678-87CA-472E-86C6-2F40B0423829}"/>
    <cellStyle name="Normal 12 18 4 4" xfId="4187" xr:uid="{5E66DB1D-868F-4689-AB98-45CD81555851}"/>
    <cellStyle name="Normal 12 18 4 5" xfId="4188" xr:uid="{6F70B92E-262C-45BB-99C9-D110AE7FAEA3}"/>
    <cellStyle name="Normal 12 18 5" xfId="4189" xr:uid="{334F3A9A-5F49-4065-9414-9E09231B2EA8}"/>
    <cellStyle name="Normal 12 18 5 2" xfId="4190" xr:uid="{E91701E0-38B0-4193-BBC3-C5B6F3EF8CA4}"/>
    <cellStyle name="Normal 12 18 6" xfId="4191" xr:uid="{A7B6EAD9-5B58-4726-8291-84966FEF7055}"/>
    <cellStyle name="Normal 12 18 7" xfId="4192" xr:uid="{5AA5632D-A5A8-435F-AE7A-6F5D5701F972}"/>
    <cellStyle name="Normal 12 18 8" xfId="4193" xr:uid="{ECAD3527-65D3-4632-BCD7-4D2D5D1B7305}"/>
    <cellStyle name="Normal 12 18 9" xfId="4194" xr:uid="{6531111F-7A33-4F61-A905-46EE58447896}"/>
    <cellStyle name="Normal 12 19" xfId="4195" xr:uid="{89F16361-DF06-498E-918A-3B294163ED58}"/>
    <cellStyle name="Normal 12 19 10" xfId="4196" xr:uid="{2A235B07-6F56-4248-ADD1-2A0681987DA8}"/>
    <cellStyle name="Normal 12 19 11" xfId="4197" xr:uid="{D24F8A8F-69AB-4BEE-A5D6-D4D1F8A4D074}"/>
    <cellStyle name="Normal 12 19 12" xfId="4198" xr:uid="{C230664B-E6DB-4A19-AECE-70BC3E1EFBB4}"/>
    <cellStyle name="Normal 12 19 13" xfId="4199" xr:uid="{A9534D92-79D4-4A3A-B3E6-4DDD3792F479}"/>
    <cellStyle name="Normal 12 19 14" xfId="4200" xr:uid="{ED48B8AE-ECD2-4D33-AC3A-4B638A399F2A}"/>
    <cellStyle name="Normal 12 19 2" xfId="4201" xr:uid="{8A68AB29-AD81-4BC2-A100-F495754A9C6F}"/>
    <cellStyle name="Normal 12 19 2 10" xfId="4202" xr:uid="{3A2698E4-28DD-47CD-9FD7-E79CDE7E2BFD}"/>
    <cellStyle name="Normal 12 19 2 11" xfId="4203" xr:uid="{4E027DFB-0D9A-44C1-97D3-9DF28B78C6E3}"/>
    <cellStyle name="Normal 12 19 2 12" xfId="4204" xr:uid="{FCAEF9CA-B25F-41DE-9B15-D2BC91FB0CD6}"/>
    <cellStyle name="Normal 12 19 2 13" xfId="4205" xr:uid="{E067F66E-B69C-4CDB-9E24-30C17694E461}"/>
    <cellStyle name="Normal 12 19 2 2" xfId="4206" xr:uid="{8391D31A-BCEF-4A5C-A824-4C9B31B61E67}"/>
    <cellStyle name="Normal 12 19 2 2 10" xfId="4207" xr:uid="{AA13404E-880C-4A8E-A7FC-F48BF916B76C}"/>
    <cellStyle name="Normal 12 19 2 2 11" xfId="4208" xr:uid="{0F806C6F-586A-4997-A691-CDFDD7FCF30C}"/>
    <cellStyle name="Normal 12 19 2 2 2" xfId="4209" xr:uid="{567724ED-B9EE-4163-AD70-87CEC8AD197B}"/>
    <cellStyle name="Normal 12 19 2 2 2 2" xfId="4210" xr:uid="{E23971E2-8BC3-4AD1-9E50-8AEF0239BD9C}"/>
    <cellStyle name="Normal 12 19 2 2 2 2 2" xfId="4211" xr:uid="{BD6E3867-D67C-4B39-ADCD-106756C43BFE}"/>
    <cellStyle name="Normal 12 19 2 2 2 3" xfId="4212" xr:uid="{DC0F4F41-8385-4E46-8E9C-CBE52F892B94}"/>
    <cellStyle name="Normal 12 19 2 2 2 4" xfId="4213" xr:uid="{971D11D4-6B25-4DAC-8178-A4CE806952ED}"/>
    <cellStyle name="Normal 12 19 2 2 2 5" xfId="4214" xr:uid="{030FD4CD-379B-47FB-8182-8E604A148DFF}"/>
    <cellStyle name="Normal 12 19 2 2 3" xfId="4215" xr:uid="{CB672FC0-686C-4964-AF19-082D10F1198B}"/>
    <cellStyle name="Normal 12 19 2 2 3 2" xfId="4216" xr:uid="{95B8E3C9-3116-46CB-A87A-2C4E7203A796}"/>
    <cellStyle name="Normal 12 19 2 2 4" xfId="4217" xr:uid="{7EF00FA9-2BD2-4DB1-A384-9C201118CF96}"/>
    <cellStyle name="Normal 12 19 2 2 5" xfId="4218" xr:uid="{FC5E2F34-7697-4F8C-B564-2867419D2BDC}"/>
    <cellStyle name="Normal 12 19 2 2 6" xfId="4219" xr:uid="{EF403FCE-C897-4A01-88DE-1939689559F0}"/>
    <cellStyle name="Normal 12 19 2 2 7" xfId="4220" xr:uid="{F1A8D777-43A4-4EA1-ACEF-D4631F3C40B4}"/>
    <cellStyle name="Normal 12 19 2 2 8" xfId="4221" xr:uid="{2BFE2286-235C-4A34-81FC-AAAD8C17F0CD}"/>
    <cellStyle name="Normal 12 19 2 2 9" xfId="4222" xr:uid="{05AB5796-153D-4DEE-BABE-2DC5652EC477}"/>
    <cellStyle name="Normal 12 19 2 3" xfId="4223" xr:uid="{F32A0481-FE7D-45B8-A10A-4879EDF2824F}"/>
    <cellStyle name="Normal 12 19 2 3 2" xfId="4224" xr:uid="{D95212F6-9F01-42AF-A758-C5FCA5BA0ED4}"/>
    <cellStyle name="Normal 12 19 2 3 2 2" xfId="4225" xr:uid="{2F6FB8DE-4B4F-4672-8A69-158E0754ED26}"/>
    <cellStyle name="Normal 12 19 2 3 3" xfId="4226" xr:uid="{7D97870B-F911-4E40-B04C-7E99F328A648}"/>
    <cellStyle name="Normal 12 19 2 3 4" xfId="4227" xr:uid="{84E88591-97E7-425F-9284-42F17B143705}"/>
    <cellStyle name="Normal 12 19 2 3 5" xfId="4228" xr:uid="{8F305C0C-8924-456D-AFFB-E4E2647EBA35}"/>
    <cellStyle name="Normal 12 19 2 4" xfId="4229" xr:uid="{E24EF3EC-2B28-40A4-A9B1-E100158AE862}"/>
    <cellStyle name="Normal 12 19 2 4 2" xfId="4230" xr:uid="{FA047DAB-0F5D-4E17-AF7B-7D3C5B108275}"/>
    <cellStyle name="Normal 12 19 2 5" xfId="4231" xr:uid="{5FA2987B-B897-49E9-B80F-7AD75C91D518}"/>
    <cellStyle name="Normal 12 19 2 6" xfId="4232" xr:uid="{6D4FE346-CE8E-4A6A-A65F-BFB1F7699615}"/>
    <cellStyle name="Normal 12 19 2 7" xfId="4233" xr:uid="{825D616F-388A-4D5D-92C3-3F99BF725958}"/>
    <cellStyle name="Normal 12 19 2 8" xfId="4234" xr:uid="{3953DBA0-EB4A-451C-B260-183FDEAAE3DD}"/>
    <cellStyle name="Normal 12 19 2 9" xfId="4235" xr:uid="{DBB37F5D-6413-4794-A30C-617C2BDDC9D5}"/>
    <cellStyle name="Normal 12 19 3" xfId="4236" xr:uid="{25D78EEA-96B3-4626-AEB5-A5C2871CC3A1}"/>
    <cellStyle name="Normal 12 19 3 10" xfId="4237" xr:uid="{50E70816-9472-4534-B7F5-FA3E40F39CBB}"/>
    <cellStyle name="Normal 12 19 3 11" xfId="4238" xr:uid="{5D24B563-B311-4957-90CB-E1E3D7ADD80C}"/>
    <cellStyle name="Normal 12 19 3 2" xfId="4239" xr:uid="{A63FBFB5-7907-4C00-9DD8-47544BFB6509}"/>
    <cellStyle name="Normal 12 19 3 2 2" xfId="4240" xr:uid="{4E6DFAFA-90C3-431B-88D2-79CFD2DA2C3D}"/>
    <cellStyle name="Normal 12 19 3 2 2 2" xfId="4241" xr:uid="{4A5A7AD0-22C4-4AFE-ABBF-BE28C7812399}"/>
    <cellStyle name="Normal 12 19 3 2 3" xfId="4242" xr:uid="{422178EA-F4CE-43F8-9FB1-EDAB852B98CB}"/>
    <cellStyle name="Normal 12 19 3 2 4" xfId="4243" xr:uid="{861E66E8-1DDD-4FC4-97A4-696CB67405EF}"/>
    <cellStyle name="Normal 12 19 3 2 5" xfId="4244" xr:uid="{1348B2C7-E3DA-4FFB-BA14-48D6594DF44E}"/>
    <cellStyle name="Normal 12 19 3 3" xfId="4245" xr:uid="{B33F4010-84B4-4B23-BB75-EBA43992F41E}"/>
    <cellStyle name="Normal 12 19 3 3 2" xfId="4246" xr:uid="{323DB94B-155D-4531-A09C-D942C875C40D}"/>
    <cellStyle name="Normal 12 19 3 4" xfId="4247" xr:uid="{93D6DAC9-33FE-4F17-B7CB-B5AC8C958E80}"/>
    <cellStyle name="Normal 12 19 3 5" xfId="4248" xr:uid="{D34E52D0-8E97-4A41-9DD8-23468503B55D}"/>
    <cellStyle name="Normal 12 19 3 6" xfId="4249" xr:uid="{F09A8A02-4610-4346-A537-3E139DB9C19F}"/>
    <cellStyle name="Normal 12 19 3 7" xfId="4250" xr:uid="{BD8424F1-A19D-4196-9BC7-8AC65BA13974}"/>
    <cellStyle name="Normal 12 19 3 8" xfId="4251" xr:uid="{205DB262-7C7C-4238-A9D9-D81DC3B6FCC4}"/>
    <cellStyle name="Normal 12 19 3 9" xfId="4252" xr:uid="{DEC6AAAF-091D-4318-851A-0F49E3FE2271}"/>
    <cellStyle name="Normal 12 19 4" xfId="4253" xr:uid="{F4D387E4-1CC8-4C1A-9E48-2D988270F7FB}"/>
    <cellStyle name="Normal 12 19 4 2" xfId="4254" xr:uid="{D721761B-EC33-4459-8AFD-F8ACF1821CFA}"/>
    <cellStyle name="Normal 12 19 4 2 2" xfId="4255" xr:uid="{E3C66C5F-A290-4764-A585-E07DEE8A2B07}"/>
    <cellStyle name="Normal 12 19 4 3" xfId="4256" xr:uid="{1556C419-E508-4BC1-8709-07BF06F3F0EA}"/>
    <cellStyle name="Normal 12 19 4 4" xfId="4257" xr:uid="{546A8664-7A3F-456D-8FF7-B8E5822B20CA}"/>
    <cellStyle name="Normal 12 19 4 5" xfId="4258" xr:uid="{5EFC2F2C-3FD9-483F-A0E2-85AF7ED7BDC1}"/>
    <cellStyle name="Normal 12 19 5" xfId="4259" xr:uid="{ED13FF95-1417-491E-94A2-0D4F2ED4A160}"/>
    <cellStyle name="Normal 12 19 5 2" xfId="4260" xr:uid="{F137B5CD-0CF8-4951-BB15-367412E7263C}"/>
    <cellStyle name="Normal 12 19 6" xfId="4261" xr:uid="{BC9A7841-7F3A-4A52-9954-024A6E71B123}"/>
    <cellStyle name="Normal 12 19 7" xfId="4262" xr:uid="{B2A9F701-97A5-4A87-8D32-4E7E397877BA}"/>
    <cellStyle name="Normal 12 19 8" xfId="4263" xr:uid="{5B38AEC8-0853-4090-A537-5E1099D95AA1}"/>
    <cellStyle name="Normal 12 19 9" xfId="4264" xr:uid="{12901CB3-8F80-417F-AC83-908B8FB5B05F}"/>
    <cellStyle name="Normal 12 2" xfId="4265" xr:uid="{0ACD463B-FE56-4AE4-9B32-345316ADAB30}"/>
    <cellStyle name="Normal 12 2 10" xfId="4266" xr:uid="{F3FF7105-AA16-42E0-9454-2AD950AE6FFA}"/>
    <cellStyle name="Normal 12 2 11" xfId="4267" xr:uid="{F3AD3829-ABA9-4CDB-99D4-98A2FEBC2C2D}"/>
    <cellStyle name="Normal 12 2 12" xfId="4268" xr:uid="{B75D8655-8B83-4000-A954-470E68098486}"/>
    <cellStyle name="Normal 12 2 13" xfId="4269" xr:uid="{6110941A-50A4-460D-9AF5-00949A51843B}"/>
    <cellStyle name="Normal 12 2 14" xfId="4270" xr:uid="{4E056DF1-B56C-4F92-BB77-C45DED5BF24F}"/>
    <cellStyle name="Normal 12 2 15" xfId="4271" xr:uid="{47F2D288-C11A-491B-B31F-F15B17C6BB8A}"/>
    <cellStyle name="Normal 12 2 16" xfId="4272" xr:uid="{EBA9EFA2-C8EE-4977-8FE7-63E6BBE5D25F}"/>
    <cellStyle name="Normal 12 2 17" xfId="4273" xr:uid="{A9CAE1FF-3306-4056-ABC6-72F83A341761}"/>
    <cellStyle name="Normal 12 2 18" xfId="4274" xr:uid="{34D414F7-57C2-4BDF-82B9-4964C6FF6280}"/>
    <cellStyle name="Normal 12 2 2" xfId="4275" xr:uid="{C82C15D1-1EE1-4990-A3A9-4708969FD56E}"/>
    <cellStyle name="Normal 12 2 2 10" xfId="4276" xr:uid="{4FA8148C-E3E7-4479-A212-A6BA96474386}"/>
    <cellStyle name="Normal 12 2 2 11" xfId="4277" xr:uid="{F7D9B252-A4F6-4073-A834-E546CA85E4BA}"/>
    <cellStyle name="Normal 12 2 2 12" xfId="4278" xr:uid="{1ED07ECC-388A-4D67-8F4E-3BD11E38C8C0}"/>
    <cellStyle name="Normal 12 2 2 13" xfId="4279" xr:uid="{0C8E0462-9FCD-44E5-9475-E426422CB925}"/>
    <cellStyle name="Normal 12 2 2 14" xfId="4280" xr:uid="{ED0D6E67-5D8B-47DB-91EA-E4D8C3A2F302}"/>
    <cellStyle name="Normal 12 2 2 2" xfId="4281" xr:uid="{99126EB9-6E7D-4CB5-A8E6-E00AD0E94026}"/>
    <cellStyle name="Normal 12 2 2 2 10" xfId="4282" xr:uid="{19B4D031-A040-4A1B-96D9-E5451FF392DA}"/>
    <cellStyle name="Normal 12 2 2 2 11" xfId="4283" xr:uid="{B9A19D34-DD2F-4054-941E-CAF981EA25F2}"/>
    <cellStyle name="Normal 12 2 2 2 2" xfId="4284" xr:uid="{B77D4CF0-FE2B-42B7-9878-A627BCAEF3B0}"/>
    <cellStyle name="Normal 12 2 2 2 2 2" xfId="4285" xr:uid="{FBB231BA-DC11-4070-B387-C972630A4730}"/>
    <cellStyle name="Normal 12 2 2 2 2 2 2" xfId="4286" xr:uid="{6AD30A92-0C7B-4CAA-B789-344F14856F21}"/>
    <cellStyle name="Normal 12 2 2 2 2 3" xfId="4287" xr:uid="{DF79F681-5F73-41BA-8717-9AA2ABEAA7CE}"/>
    <cellStyle name="Normal 12 2 2 2 2 4" xfId="4288" xr:uid="{F2F8C6E2-93DA-4A43-8F0E-CF37BCE03209}"/>
    <cellStyle name="Normal 12 2 2 2 2 5" xfId="4289" xr:uid="{F4DBC4F3-9EF1-4C5B-89C7-73EF0D5EC3E9}"/>
    <cellStyle name="Normal 12 2 2 2 3" xfId="4290" xr:uid="{048982FA-72FC-4092-916B-772DA554F6ED}"/>
    <cellStyle name="Normal 12 2 2 2 3 2" xfId="4291" xr:uid="{36C18D9C-49D9-4F81-879D-308899A88ABE}"/>
    <cellStyle name="Normal 12 2 2 2 4" xfId="4292" xr:uid="{65FFAD7F-50D6-4D2A-9D02-840EE59ECD7F}"/>
    <cellStyle name="Normal 12 2 2 2 5" xfId="4293" xr:uid="{66B6887A-A90C-4D8F-8E89-C5C0D0F80A91}"/>
    <cellStyle name="Normal 12 2 2 2 6" xfId="4294" xr:uid="{240D6F7B-8F31-4B8E-8110-D4BF4880A260}"/>
    <cellStyle name="Normal 12 2 2 2 7" xfId="4295" xr:uid="{35520E77-6058-4D77-8ECC-B0FD2BEDBE73}"/>
    <cellStyle name="Normal 12 2 2 2 8" xfId="4296" xr:uid="{8988D588-FD44-4F82-9BB7-A264C9A2D72C}"/>
    <cellStyle name="Normal 12 2 2 2 9" xfId="4297" xr:uid="{41DC6D7B-ACC9-4CA4-9E3B-4CD30BDBE0C4}"/>
    <cellStyle name="Normal 12 2 2 3" xfId="4298" xr:uid="{12707625-5C71-4945-A9F7-596C29CC358D}"/>
    <cellStyle name="Normal 12 2 2 3 2" xfId="4299" xr:uid="{A8AA728D-3053-454A-A410-242B752238FC}"/>
    <cellStyle name="Normal 12 2 2 3 2 2" xfId="4300" xr:uid="{909DF0F8-69C3-4766-BA16-450E7CE12339}"/>
    <cellStyle name="Normal 12 2 2 3 3" xfId="4301" xr:uid="{63B8DF46-C151-457C-AD59-4B5FE8B0E6E8}"/>
    <cellStyle name="Normal 12 2 2 3 4" xfId="4302" xr:uid="{5B8324E3-A66C-4B92-970B-D0B3B483012B}"/>
    <cellStyle name="Normal 12 2 2 3 5" xfId="4303" xr:uid="{91BC932D-3809-419F-9515-9DFC3151ABEF}"/>
    <cellStyle name="Normal 12 2 2 4" xfId="4304" xr:uid="{38F37BA8-B964-472D-9316-F2DA9E76972E}"/>
    <cellStyle name="Normal 12 2 2 4 2" xfId="4305" xr:uid="{49F68090-9DEB-46A7-81E9-E81CC4BABE3E}"/>
    <cellStyle name="Normal 12 2 2 5" xfId="4306" xr:uid="{9D5EE94C-4AC5-4248-97AD-A7EB6003758C}"/>
    <cellStyle name="Normal 12 2 2 6" xfId="4307" xr:uid="{32CA3222-527E-4D1B-92C5-25239AB4D062}"/>
    <cellStyle name="Normal 12 2 2 7" xfId="4308" xr:uid="{729A6A4F-8BF3-4AA3-A234-88EA390FEC7B}"/>
    <cellStyle name="Normal 12 2 2 8" xfId="4309" xr:uid="{0935CFFA-F36E-47FB-BD20-2E676B45B7A4}"/>
    <cellStyle name="Normal 12 2 2 9" xfId="4310" xr:uid="{A7B6747D-B074-4F69-8490-91D99EE0BFA7}"/>
    <cellStyle name="Normal 12 2 3" xfId="4311" xr:uid="{82E04779-4271-4348-B332-16E7EB2B1E7F}"/>
    <cellStyle name="Normal 12 2 3 10" xfId="4312" xr:uid="{4A0B1FC0-FFF8-4F5F-A878-D7CC748501CE}"/>
    <cellStyle name="Normal 12 2 3 11" xfId="4313" xr:uid="{6EC1471A-FF55-4EBD-8DA3-DD034651DC25}"/>
    <cellStyle name="Normal 12 2 3 2" xfId="4314" xr:uid="{B8867571-206C-4582-B88E-59EAEE675CB9}"/>
    <cellStyle name="Normal 12 2 3 2 2" xfId="4315" xr:uid="{50956FFA-66BE-41FA-970F-DABB85C6A700}"/>
    <cellStyle name="Normal 12 2 3 2 2 2" xfId="4316" xr:uid="{F0F077A1-1803-433A-A7F0-0976EAC04C9D}"/>
    <cellStyle name="Normal 12 2 3 2 3" xfId="4317" xr:uid="{75382571-5297-4845-AA99-439FBFBB0EAB}"/>
    <cellStyle name="Normal 12 2 3 2 4" xfId="4318" xr:uid="{91C0772A-C6D7-4424-9E49-F57EA520B13E}"/>
    <cellStyle name="Normal 12 2 3 2 5" xfId="4319" xr:uid="{4B750C94-0E54-4D20-8920-07A5215EE24E}"/>
    <cellStyle name="Normal 12 2 3 3" xfId="4320" xr:uid="{2EA156C1-6F6F-4E93-9D57-7936867805EE}"/>
    <cellStyle name="Normal 12 2 3 3 2" xfId="4321" xr:uid="{3ED68702-75D4-41EA-84C4-7DF10024659A}"/>
    <cellStyle name="Normal 12 2 3 4" xfId="4322" xr:uid="{B527FEF4-118F-4946-A588-F2333E38840A}"/>
    <cellStyle name="Normal 12 2 3 5" xfId="4323" xr:uid="{FFFA146C-DA40-45BC-866A-AE2C1D380699}"/>
    <cellStyle name="Normal 12 2 3 6" xfId="4324" xr:uid="{2D40F6B2-437F-4BF3-8477-5FE622A81DCD}"/>
    <cellStyle name="Normal 12 2 3 7" xfId="4325" xr:uid="{8284A0D2-261C-4F74-BDA9-CB60B15A321F}"/>
    <cellStyle name="Normal 12 2 3 8" xfId="4326" xr:uid="{A98B7EBD-E706-410E-837D-D169D93871EC}"/>
    <cellStyle name="Normal 12 2 3 9" xfId="4327" xr:uid="{1C5B9318-E9A4-44C9-89C2-E5BA06E98456}"/>
    <cellStyle name="Normal 12 2 4" xfId="4328" xr:uid="{22C0689F-62F3-419B-A570-2430E61337E8}"/>
    <cellStyle name="Normal 12 2 4 2" xfId="4329" xr:uid="{F09553C9-CCBD-4F50-8A21-51A9068A2359}"/>
    <cellStyle name="Normal 12 2 4 2 2" xfId="4330" xr:uid="{63FD3A64-D261-4050-95F6-7E6C598EFFA8}"/>
    <cellStyle name="Normal 12 2 4 3" xfId="4331" xr:uid="{E3D6C56D-7334-405C-915E-F7B392E20B66}"/>
    <cellStyle name="Normal 12 2 4 4" xfId="4332" xr:uid="{4EAEA9C4-F639-411B-82E5-C92E3EA850B1}"/>
    <cellStyle name="Normal 12 2 4 5" xfId="4333" xr:uid="{EB3BEF8C-53AE-4762-85A6-1E3D42552AC7}"/>
    <cellStyle name="Normal 12 2 5" xfId="4334" xr:uid="{CEF80645-06C7-44DC-A575-DEEEDD2EA2D0}"/>
    <cellStyle name="Normal 12 2 5 2" xfId="4335" xr:uid="{53071A32-1D8B-4867-A49E-4C969B8A1A5F}"/>
    <cellStyle name="Normal 12 2 6" xfId="4336" xr:uid="{9F28C48B-EC6C-40D7-B954-F46684450DD2}"/>
    <cellStyle name="Normal 12 2 7" xfId="4337" xr:uid="{5E53D1DC-FAA8-430B-9891-6027A4752084}"/>
    <cellStyle name="Normal 12 2 8" xfId="4338" xr:uid="{B61AB6A6-C9CA-42E3-BFAE-5F56FC9C97F2}"/>
    <cellStyle name="Normal 12 2 9" xfId="4339" xr:uid="{1165911D-DE75-4FCD-93DD-7ABB39BC71DA}"/>
    <cellStyle name="Normal 12 20" xfId="4340" xr:uid="{61A9B07C-2B64-497A-B1BF-B33407BE2AA4}"/>
    <cellStyle name="Normal 12 20 10" xfId="4341" xr:uid="{204534AB-1BBD-4BEA-93C3-59F644896E35}"/>
    <cellStyle name="Normal 12 20 11" xfId="4342" xr:uid="{A5DCE353-743A-4682-AB6B-70CF5BB25BFF}"/>
    <cellStyle name="Normal 12 20 12" xfId="4343" xr:uid="{B9A00A2C-7B72-44E4-B95D-341F82EE5A61}"/>
    <cellStyle name="Normal 12 20 13" xfId="4344" xr:uid="{C9F5742F-F696-4C34-9F90-7CA93DD317FD}"/>
    <cellStyle name="Normal 12 20 14" xfId="4345" xr:uid="{AA4DC79C-9DAA-4EAC-B286-055221177603}"/>
    <cellStyle name="Normal 12 20 2" xfId="4346" xr:uid="{833CCD51-2839-4D70-A1C1-DE8CFE41D843}"/>
    <cellStyle name="Normal 12 20 2 10" xfId="4347" xr:uid="{10E462A5-1292-4823-B732-1DFE4B71C550}"/>
    <cellStyle name="Normal 12 20 2 11" xfId="4348" xr:uid="{10031B7F-2380-456C-9252-6189354D9CEA}"/>
    <cellStyle name="Normal 12 20 2 12" xfId="4349" xr:uid="{EF7423B5-A147-4718-8603-8C2F65DEA4C9}"/>
    <cellStyle name="Normal 12 20 2 13" xfId="4350" xr:uid="{7849C7A0-1C9A-44D5-91EC-AE3D43503141}"/>
    <cellStyle name="Normal 12 20 2 2" xfId="4351" xr:uid="{C9DF026B-614F-4FCC-BB6C-80B85C501747}"/>
    <cellStyle name="Normal 12 20 2 2 10" xfId="4352" xr:uid="{11BB31F5-EA01-4F33-8BB0-B53F423AE21B}"/>
    <cellStyle name="Normal 12 20 2 2 11" xfId="4353" xr:uid="{92E5D7BD-4F15-414A-B4A1-E919AE2E9152}"/>
    <cellStyle name="Normal 12 20 2 2 2" xfId="4354" xr:uid="{1628AB6E-68F6-4FDB-8650-30254C1076C6}"/>
    <cellStyle name="Normal 12 20 2 2 2 2" xfId="4355" xr:uid="{EDD4A5C4-7E78-4102-A7A3-9AB554F1645C}"/>
    <cellStyle name="Normal 12 20 2 2 2 2 2" xfId="4356" xr:uid="{3F8C6A4F-A522-46D2-938E-E6E2A4873C2F}"/>
    <cellStyle name="Normal 12 20 2 2 2 3" xfId="4357" xr:uid="{4C2430A8-5381-4784-97BF-8CFA6F2BFDF0}"/>
    <cellStyle name="Normal 12 20 2 2 2 4" xfId="4358" xr:uid="{5CE525E0-EE9E-4444-98E4-69DF6B598E43}"/>
    <cellStyle name="Normal 12 20 2 2 2 5" xfId="4359" xr:uid="{5066C1E0-B616-4B5C-A6C4-F6A8AC7C2199}"/>
    <cellStyle name="Normal 12 20 2 2 3" xfId="4360" xr:uid="{0A361A84-87C7-4098-BEF1-3428C2668F46}"/>
    <cellStyle name="Normal 12 20 2 2 3 2" xfId="4361" xr:uid="{A47DE019-FC18-4C95-ADBE-D4852233AFCA}"/>
    <cellStyle name="Normal 12 20 2 2 4" xfId="4362" xr:uid="{2FB19F1E-CC1D-4366-8E14-346B32666D6E}"/>
    <cellStyle name="Normal 12 20 2 2 5" xfId="4363" xr:uid="{10EBE267-A787-4665-A3E7-28BDB41483EA}"/>
    <cellStyle name="Normal 12 20 2 2 6" xfId="4364" xr:uid="{8B827FE8-DB7E-475A-B3B1-017E039136EF}"/>
    <cellStyle name="Normal 12 20 2 2 7" xfId="4365" xr:uid="{9F03E9B3-D70E-4756-8514-A2510E234A9C}"/>
    <cellStyle name="Normal 12 20 2 2 8" xfId="4366" xr:uid="{CB841EE0-5E80-4C05-986F-7A826E0B69F8}"/>
    <cellStyle name="Normal 12 20 2 2 9" xfId="4367" xr:uid="{2C716808-496C-409A-8190-A0C5171A63E0}"/>
    <cellStyle name="Normal 12 20 2 3" xfId="4368" xr:uid="{4DF40851-7CC2-4B14-AC6A-A3BE9CD5B463}"/>
    <cellStyle name="Normal 12 20 2 3 2" xfId="4369" xr:uid="{AD3104DC-86E4-4565-B851-E07680046F7F}"/>
    <cellStyle name="Normal 12 20 2 3 2 2" xfId="4370" xr:uid="{43948602-B551-4BEC-A71E-E96EA8D04ABD}"/>
    <cellStyle name="Normal 12 20 2 3 3" xfId="4371" xr:uid="{5C10DF95-B2E3-4261-9435-A4EC3EA29C89}"/>
    <cellStyle name="Normal 12 20 2 3 4" xfId="4372" xr:uid="{A4504FF3-8462-4BB8-B719-30A0D36EA604}"/>
    <cellStyle name="Normal 12 20 2 3 5" xfId="4373" xr:uid="{B8CFD200-6177-4B00-9B57-C43C4931FD8F}"/>
    <cellStyle name="Normal 12 20 2 4" xfId="4374" xr:uid="{C2CBBA0F-5264-472E-AFD4-E2794CBC21CD}"/>
    <cellStyle name="Normal 12 20 2 4 2" xfId="4375" xr:uid="{02A19E0C-A67B-4A22-9F58-B0F547293EDD}"/>
    <cellStyle name="Normal 12 20 2 5" xfId="4376" xr:uid="{FFE243EC-02CA-4DF3-8BFC-3FADAE2C7B5A}"/>
    <cellStyle name="Normal 12 20 2 6" xfId="4377" xr:uid="{E54E3422-A85D-4F19-A6CC-6B6F55E545A6}"/>
    <cellStyle name="Normal 12 20 2 7" xfId="4378" xr:uid="{8095F516-88B5-47E3-A961-131347E603E7}"/>
    <cellStyle name="Normal 12 20 2 8" xfId="4379" xr:uid="{949BBBDB-088B-4560-A081-F360DCDCD4E0}"/>
    <cellStyle name="Normal 12 20 2 9" xfId="4380" xr:uid="{0A2CA18E-EC75-4F23-A3CF-3AE12579D4EB}"/>
    <cellStyle name="Normal 12 20 3" xfId="4381" xr:uid="{82E5BE7D-B1E5-4BCF-9BF5-BF97E1EE4C91}"/>
    <cellStyle name="Normal 12 20 3 10" xfId="4382" xr:uid="{F6BB26E7-DC61-4B27-A959-34E2E82A3E7E}"/>
    <cellStyle name="Normal 12 20 3 11" xfId="4383" xr:uid="{02C7DC8E-122A-4C5E-87A8-F7D4C9EF5256}"/>
    <cellStyle name="Normal 12 20 3 2" xfId="4384" xr:uid="{0EE6007B-7E58-4525-9A0E-BE16BD90944A}"/>
    <cellStyle name="Normal 12 20 3 2 2" xfId="4385" xr:uid="{E264EBFC-2CA5-49D9-B782-84B98F90AEF2}"/>
    <cellStyle name="Normal 12 20 3 2 2 2" xfId="4386" xr:uid="{02F356D6-A50B-4B45-B866-B6C2767D1854}"/>
    <cellStyle name="Normal 12 20 3 2 3" xfId="4387" xr:uid="{0B6A8273-FE4D-4657-89FD-856DB461F0E6}"/>
    <cellStyle name="Normal 12 20 3 2 4" xfId="4388" xr:uid="{938AC11E-BA23-4021-A39A-BD5EA216BF66}"/>
    <cellStyle name="Normal 12 20 3 2 5" xfId="4389" xr:uid="{21A25BD7-72F6-406B-83CB-DD21704A9FF0}"/>
    <cellStyle name="Normal 12 20 3 3" xfId="4390" xr:uid="{968A9C42-4AC5-4601-87AB-A7BA535CE8D6}"/>
    <cellStyle name="Normal 12 20 3 3 2" xfId="4391" xr:uid="{910AE601-F40D-4959-8EC4-0EE8F595E108}"/>
    <cellStyle name="Normal 12 20 3 4" xfId="4392" xr:uid="{3F911A95-C478-44EF-B63A-D389B506C388}"/>
    <cellStyle name="Normal 12 20 3 5" xfId="4393" xr:uid="{AD891AAA-11BE-45FD-BDB3-E5C5308AD100}"/>
    <cellStyle name="Normal 12 20 3 6" xfId="4394" xr:uid="{339A6525-1D25-4BC7-9268-3A5EC791BE7A}"/>
    <cellStyle name="Normal 12 20 3 7" xfId="4395" xr:uid="{40C06F37-1BF7-4C6F-B7FD-3FA6ACFBB5D2}"/>
    <cellStyle name="Normal 12 20 3 8" xfId="4396" xr:uid="{C986D11D-F552-4074-9667-FDE9D90FD3D8}"/>
    <cellStyle name="Normal 12 20 3 9" xfId="4397" xr:uid="{1A090B27-B54F-4F16-90E3-40C04A1E8734}"/>
    <cellStyle name="Normal 12 20 4" xfId="4398" xr:uid="{6E502419-3BE2-4F8F-AB7F-5F10E9A7D027}"/>
    <cellStyle name="Normal 12 20 4 2" xfId="4399" xr:uid="{CDD4ED79-969B-436C-B949-A270DD9F46A7}"/>
    <cellStyle name="Normal 12 20 4 2 2" xfId="4400" xr:uid="{4D63B3F0-4F44-4C36-967C-38DCDA473BB0}"/>
    <cellStyle name="Normal 12 20 4 3" xfId="4401" xr:uid="{645AC80C-C8F2-46B8-9487-3D5888D2E762}"/>
    <cellStyle name="Normal 12 20 4 4" xfId="4402" xr:uid="{01DEDEBE-94A3-40D5-94B6-DB1221D2F3C7}"/>
    <cellStyle name="Normal 12 20 4 5" xfId="4403" xr:uid="{FFEBFFBB-9FC8-4F34-8805-FE12FB958E37}"/>
    <cellStyle name="Normal 12 20 5" xfId="4404" xr:uid="{03ABDEFD-E949-4163-9041-CD259A3A8A29}"/>
    <cellStyle name="Normal 12 20 5 2" xfId="4405" xr:uid="{AEACEBFA-5F32-44F1-BCA7-7C300C19F264}"/>
    <cellStyle name="Normal 12 20 6" xfId="4406" xr:uid="{C80EEEE8-C58A-4E2B-A541-7163B8B2940F}"/>
    <cellStyle name="Normal 12 20 7" xfId="4407" xr:uid="{DCB1CC69-02E2-4B49-89ED-3B4C0F4F2436}"/>
    <cellStyle name="Normal 12 20 8" xfId="4408" xr:uid="{F599B53C-63DB-4694-AF02-F81E547990CE}"/>
    <cellStyle name="Normal 12 20 9" xfId="4409" xr:uid="{432641AA-8F26-4215-A292-EF1928A76CD9}"/>
    <cellStyle name="Normal 12 21" xfId="4410" xr:uid="{3F4F59EF-C1ED-4C85-8795-5447571D44D0}"/>
    <cellStyle name="Normal 12 21 10" xfId="4411" xr:uid="{12EFD568-8F93-4F7C-9B4A-C0D985C1D631}"/>
    <cellStyle name="Normal 12 21 11" xfId="4412" xr:uid="{751D229C-9E82-49D5-9CFD-F33FD2AB6C6A}"/>
    <cellStyle name="Normal 12 21 12" xfId="4413" xr:uid="{33E49099-B138-4DE7-A7F4-FAAC034A7141}"/>
    <cellStyle name="Normal 12 21 13" xfId="4414" xr:uid="{ADBEE961-0C3C-421B-9750-7E61D2540B37}"/>
    <cellStyle name="Normal 12 21 14" xfId="4415" xr:uid="{68F0A6C8-762D-48C7-B52A-0AAF116E5854}"/>
    <cellStyle name="Normal 12 21 2" xfId="4416" xr:uid="{EB56C28E-A783-4405-AA35-4A4AB2DA91FD}"/>
    <cellStyle name="Normal 12 21 2 10" xfId="4417" xr:uid="{B953749B-2AE4-467A-94B0-E4ADF101CA4F}"/>
    <cellStyle name="Normal 12 21 2 11" xfId="4418" xr:uid="{81E6372C-1FBB-4BA0-B084-C6BABAE6FA69}"/>
    <cellStyle name="Normal 12 21 2 12" xfId="4419" xr:uid="{F516D773-9C7D-49D9-AB82-98BECF6426BA}"/>
    <cellStyle name="Normal 12 21 2 2" xfId="4420" xr:uid="{409EAC52-B4ED-4018-86A6-CD3A9FC0A740}"/>
    <cellStyle name="Normal 12 21 2 2 10" xfId="4421" xr:uid="{F6F3A5CF-0E12-4E5A-AC96-1907B085AD40}"/>
    <cellStyle name="Normal 12 21 2 2 11" xfId="4422" xr:uid="{9637D684-24FF-4DB3-9208-CD892E676005}"/>
    <cellStyle name="Normal 12 21 2 2 2" xfId="4423" xr:uid="{945925BC-DE86-4BBC-B38A-E8A8EFDA8940}"/>
    <cellStyle name="Normal 12 21 2 2 2 2" xfId="4424" xr:uid="{8BBF07B4-63F1-4D05-A43C-3ED898D9382A}"/>
    <cellStyle name="Normal 12 21 2 2 2 2 2" xfId="4425" xr:uid="{E58DF03B-4060-4B6B-910A-A737BA878103}"/>
    <cellStyle name="Normal 12 21 2 2 2 3" xfId="4426" xr:uid="{457D8585-C952-4112-82A6-83042AD9F854}"/>
    <cellStyle name="Normal 12 21 2 2 2 4" xfId="4427" xr:uid="{1140D965-744C-4160-A791-3EA6DBA53FF2}"/>
    <cellStyle name="Normal 12 21 2 2 2 5" xfId="4428" xr:uid="{4488AA31-D2D2-43EE-8C06-5F6E1BFDB512}"/>
    <cellStyle name="Normal 12 21 2 2 3" xfId="4429" xr:uid="{580502A0-A542-4645-9A24-3C2880D5AA63}"/>
    <cellStyle name="Normal 12 21 2 2 3 2" xfId="4430" xr:uid="{8F3C12BE-D143-42A4-AC5D-47F776873E0B}"/>
    <cellStyle name="Normal 12 21 2 2 4" xfId="4431" xr:uid="{88B48882-284E-41B3-8162-614645D854BB}"/>
    <cellStyle name="Normal 12 21 2 2 5" xfId="4432" xr:uid="{09A27A04-66C1-4A2C-AC55-818485A05000}"/>
    <cellStyle name="Normal 12 21 2 2 6" xfId="4433" xr:uid="{06D415FE-7946-4CB9-8C42-363757ED0559}"/>
    <cellStyle name="Normal 12 21 2 2 7" xfId="4434" xr:uid="{EE647488-8558-4032-A8A6-705B86DD50A7}"/>
    <cellStyle name="Normal 12 21 2 2 8" xfId="4435" xr:uid="{3FF3CA87-FCDD-488E-B399-E77034BA2ED0}"/>
    <cellStyle name="Normal 12 21 2 2 9" xfId="4436" xr:uid="{92F2806E-867A-47BA-99D6-ED15BBAF96E2}"/>
    <cellStyle name="Normal 12 21 2 3" xfId="4437" xr:uid="{CE831DB8-4B59-4428-9F45-7548EAA154FC}"/>
    <cellStyle name="Normal 12 21 2 3 2" xfId="4438" xr:uid="{2EBBCDB8-4F5E-458B-A89A-DF3AC0492BF9}"/>
    <cellStyle name="Normal 12 21 2 3 2 2" xfId="4439" xr:uid="{2CB9B6C2-5906-47C5-B37E-7321927580B5}"/>
    <cellStyle name="Normal 12 21 2 3 3" xfId="4440" xr:uid="{10AD67B5-5F09-45A1-A325-01A5537B5DED}"/>
    <cellStyle name="Normal 12 21 2 3 4" xfId="4441" xr:uid="{4EDE7984-9638-48AD-87F5-14AE80567223}"/>
    <cellStyle name="Normal 12 21 2 3 5" xfId="4442" xr:uid="{B72157A6-0BB7-4C4B-A138-C78B682210C6}"/>
    <cellStyle name="Normal 12 21 2 4" xfId="4443" xr:uid="{64013BB8-3595-48EA-81A9-CE28E4AA3BB4}"/>
    <cellStyle name="Normal 12 21 2 4 2" xfId="4444" xr:uid="{983C853B-F935-4AF8-B21D-687638A67EC2}"/>
    <cellStyle name="Normal 12 21 2 5" xfId="4445" xr:uid="{56E64E76-5B33-4911-934B-0FDDD54DA9C7}"/>
    <cellStyle name="Normal 12 21 2 6" xfId="4446" xr:uid="{582EDC79-8E7A-4CC2-BBBE-12E5196115AB}"/>
    <cellStyle name="Normal 12 21 2 7" xfId="4447" xr:uid="{D969B234-6669-4B58-BA10-9B0DA5A625BE}"/>
    <cellStyle name="Normal 12 21 2 8" xfId="4448" xr:uid="{CC551731-60E0-4DC7-A823-964603D0D48C}"/>
    <cellStyle name="Normal 12 21 2 9" xfId="4449" xr:uid="{44C9C8A2-874D-4E10-9597-8B7650BCB832}"/>
    <cellStyle name="Normal 12 21 3" xfId="4450" xr:uid="{860BD5CF-C3B2-4942-A942-62C84C8C813A}"/>
    <cellStyle name="Normal 12 21 3 10" xfId="4451" xr:uid="{22DB32D9-27F6-40EF-A98C-78DE72EFC60F}"/>
    <cellStyle name="Normal 12 21 3 11" xfId="4452" xr:uid="{6BF92107-6AA7-4251-84B9-A3E6B05042B6}"/>
    <cellStyle name="Normal 12 21 3 2" xfId="4453" xr:uid="{EC92AC16-308E-405C-A135-8846EE3D3F5B}"/>
    <cellStyle name="Normal 12 21 3 2 2" xfId="4454" xr:uid="{8C7F13B3-2158-44A7-8A94-632AD5BD73A5}"/>
    <cellStyle name="Normal 12 21 3 2 2 2" xfId="4455" xr:uid="{284A586C-A27A-4BB6-8292-CD92B4781EFE}"/>
    <cellStyle name="Normal 12 21 3 2 3" xfId="4456" xr:uid="{E2E7BDF5-93EE-4757-948B-C92955699627}"/>
    <cellStyle name="Normal 12 21 3 2 4" xfId="4457" xr:uid="{6B382880-BDEC-4EDE-8EDE-5CB57CD9D57B}"/>
    <cellStyle name="Normal 12 21 3 2 5" xfId="4458" xr:uid="{3E1DECF5-CCBD-4B5D-ADAA-9052AC1293E0}"/>
    <cellStyle name="Normal 12 21 3 3" xfId="4459" xr:uid="{C62C6BB3-C8B1-4677-85F4-FD99F5E1B95C}"/>
    <cellStyle name="Normal 12 21 3 3 2" xfId="4460" xr:uid="{C6E44BD4-65A6-4F56-84FE-045B039D4F57}"/>
    <cellStyle name="Normal 12 21 3 4" xfId="4461" xr:uid="{F6ABBFCF-E3E4-4450-B5B8-F6BD88FC8839}"/>
    <cellStyle name="Normal 12 21 3 5" xfId="4462" xr:uid="{4F3CA607-4849-43FE-9E01-DA2DA475F3D7}"/>
    <cellStyle name="Normal 12 21 3 6" xfId="4463" xr:uid="{382DE527-4079-49AF-B65D-6192169C44AA}"/>
    <cellStyle name="Normal 12 21 3 7" xfId="4464" xr:uid="{07D45062-DC6E-4735-94FB-0982E603A78F}"/>
    <cellStyle name="Normal 12 21 3 8" xfId="4465" xr:uid="{34BACA3A-163F-4F9B-B44F-CCBCF807B2A3}"/>
    <cellStyle name="Normal 12 21 3 9" xfId="4466" xr:uid="{EA945BD9-2CE4-4741-BDBA-09FE69DFAF2B}"/>
    <cellStyle name="Normal 12 21 4" xfId="4467" xr:uid="{07537081-C4B4-4C10-BFAA-079E3B5EA635}"/>
    <cellStyle name="Normal 12 21 4 2" xfId="4468" xr:uid="{693A5696-B110-4A59-8D7B-E47C67DDA2A0}"/>
    <cellStyle name="Normal 12 21 4 2 2" xfId="4469" xr:uid="{CCC1F52A-E65D-474E-8296-48536183E15C}"/>
    <cellStyle name="Normal 12 21 4 3" xfId="4470" xr:uid="{67CDE70D-0097-42D8-B044-3079C609A63E}"/>
    <cellStyle name="Normal 12 21 4 4" xfId="4471" xr:uid="{5F2E1750-1A93-4A2B-915D-9FCD10395A8B}"/>
    <cellStyle name="Normal 12 21 4 5" xfId="4472" xr:uid="{3F39DE5F-EDDE-45E5-87BB-1005DB0F9AE7}"/>
    <cellStyle name="Normal 12 21 5" xfId="4473" xr:uid="{675A13F5-9915-472A-912F-ED4F0DBE22D0}"/>
    <cellStyle name="Normal 12 21 5 2" xfId="4474" xr:uid="{BD98D672-3377-43F5-A13D-E2975B327433}"/>
    <cellStyle name="Normal 12 21 6" xfId="4475" xr:uid="{6256E082-14AC-47C6-BF6A-C455E12C8C84}"/>
    <cellStyle name="Normal 12 21 7" xfId="4476" xr:uid="{4A94CBC0-298C-4817-AE58-684CC0FCA4E9}"/>
    <cellStyle name="Normal 12 21 8" xfId="4477" xr:uid="{4C85DFB6-CB1E-4A12-9BCD-EC4C63C54B45}"/>
    <cellStyle name="Normal 12 21 9" xfId="4478" xr:uid="{1CF19B92-208B-4658-AF26-BC17D3B0DE46}"/>
    <cellStyle name="Normal 12 22" xfId="4479" xr:uid="{72373C98-58CF-46A1-AB2C-138FD5AEFEA4}"/>
    <cellStyle name="Normal 12 22 10" xfId="4480" xr:uid="{BE0E46D2-96A3-4B17-96E5-AEDFFC931A6E}"/>
    <cellStyle name="Normal 12 22 11" xfId="4481" xr:uid="{F2C51A4E-CBDB-4F2B-9E83-790361DA80BF}"/>
    <cellStyle name="Normal 12 22 12" xfId="4482" xr:uid="{9C3114EB-C733-4272-A87B-A78E33CFE637}"/>
    <cellStyle name="Normal 12 22 13" xfId="4483" xr:uid="{7FB68883-4176-426E-97C1-85CA5AA40FE2}"/>
    <cellStyle name="Normal 12 22 2" xfId="4484" xr:uid="{A90F28EA-EF5E-4329-A059-8EFF942D83E1}"/>
    <cellStyle name="Normal 12 22 2 10" xfId="4485" xr:uid="{2FDE7DEE-309D-42CF-9CAC-4072B742D77A}"/>
    <cellStyle name="Normal 12 22 2 11" xfId="4486" xr:uid="{CD6806F7-6F57-4592-811B-B794939255AE}"/>
    <cellStyle name="Normal 12 22 2 2" xfId="4487" xr:uid="{C8EEA1FC-2E40-4B98-B352-88FA60C2690A}"/>
    <cellStyle name="Normal 12 22 2 2 2" xfId="4488" xr:uid="{DFF7A0F8-DDB3-4421-ABED-493F307D4F22}"/>
    <cellStyle name="Normal 12 22 2 2 2 2" xfId="4489" xr:uid="{4E5FD6B8-1A7B-4169-8155-9B8451A81365}"/>
    <cellStyle name="Normal 12 22 2 2 3" xfId="4490" xr:uid="{152967E4-AA8D-4F83-8F3B-8CFDC32F9C54}"/>
    <cellStyle name="Normal 12 22 2 2 4" xfId="4491" xr:uid="{7568F9C3-3207-43C6-993E-5F2D980DEF09}"/>
    <cellStyle name="Normal 12 22 2 2 5" xfId="4492" xr:uid="{8A2D08C0-1848-4F7C-A34F-A2FD75E1D367}"/>
    <cellStyle name="Normal 12 22 2 3" xfId="4493" xr:uid="{848F47AF-83E0-4278-8288-FD8749174B18}"/>
    <cellStyle name="Normal 12 22 2 3 2" xfId="4494" xr:uid="{459002BF-C2CD-44D7-B4BF-2DD29D3F20AC}"/>
    <cellStyle name="Normal 12 22 2 4" xfId="4495" xr:uid="{BC369CB8-5283-4337-82CE-E28A089EAD92}"/>
    <cellStyle name="Normal 12 22 2 5" xfId="4496" xr:uid="{93250444-5890-4922-9626-AFA0424CA629}"/>
    <cellStyle name="Normal 12 22 2 6" xfId="4497" xr:uid="{F6FC78A7-6DBB-4A2D-908F-35B40DDCB0D6}"/>
    <cellStyle name="Normal 12 22 2 7" xfId="4498" xr:uid="{AA7DF235-30C4-4EF4-AA69-642FE94BA139}"/>
    <cellStyle name="Normal 12 22 2 8" xfId="4499" xr:uid="{9C7D84AE-6F2C-4383-AD0D-BFDB639DCC6A}"/>
    <cellStyle name="Normal 12 22 2 9" xfId="4500" xr:uid="{CC8A8CB3-8ABE-4441-88BC-B54F9AA9F578}"/>
    <cellStyle name="Normal 12 22 3" xfId="4501" xr:uid="{89E5C5F1-58F3-44FE-BDFD-109E004A7971}"/>
    <cellStyle name="Normal 12 22 3 2" xfId="4502" xr:uid="{3FDDC3A3-DF67-4806-BB38-0AFCDAF6468A}"/>
    <cellStyle name="Normal 12 22 3 2 2" xfId="4503" xr:uid="{58A21491-49C2-4E55-99FE-D97962C30C5F}"/>
    <cellStyle name="Normal 12 22 3 3" xfId="4504" xr:uid="{DE9BC7F1-1CE0-4516-AC58-D40763048FFC}"/>
    <cellStyle name="Normal 12 22 3 4" xfId="4505" xr:uid="{0FE923B5-A3B9-41C7-99CC-19FD1B5D9447}"/>
    <cellStyle name="Normal 12 22 3 5" xfId="4506" xr:uid="{74B23CE3-B77E-4E95-9FA2-C5E4756C04EF}"/>
    <cellStyle name="Normal 12 22 4" xfId="4507" xr:uid="{7CCABB9B-624D-4CC5-9327-88E2C26A813D}"/>
    <cellStyle name="Normal 12 22 4 2" xfId="4508" xr:uid="{4152B6B2-6BEB-4FB4-9470-3C609786ED13}"/>
    <cellStyle name="Normal 12 22 5" xfId="4509" xr:uid="{7AF4F0AF-E00C-4BBD-B84D-C1FC3DBA165C}"/>
    <cellStyle name="Normal 12 22 6" xfId="4510" xr:uid="{B96D3D02-4F9D-468A-96D1-C2AE09BA7B81}"/>
    <cellStyle name="Normal 12 22 7" xfId="4511" xr:uid="{0963A245-E925-4A0C-9E2A-FEFFE16E419B}"/>
    <cellStyle name="Normal 12 22 8" xfId="4512" xr:uid="{88C32A6F-92EB-4269-9151-3B52B2EEF3E5}"/>
    <cellStyle name="Normal 12 22 9" xfId="4513" xr:uid="{3B55F4E2-8393-4E2D-9078-5C8385834A84}"/>
    <cellStyle name="Normal 12 23" xfId="4514" xr:uid="{78C9B724-97A8-461D-B411-CF366BDDB4E3}"/>
    <cellStyle name="Normal 12 23 10" xfId="4515" xr:uid="{9AA778E8-34F1-4E21-BEA7-4DF3E049B854}"/>
    <cellStyle name="Normal 12 23 11" xfId="4516" xr:uid="{62AC16F1-4909-4299-ACD1-FE9ABB672486}"/>
    <cellStyle name="Normal 12 23 12" xfId="4517" xr:uid="{B51F5EC4-0DA3-4ACE-86B6-7BFDE8F2944B}"/>
    <cellStyle name="Normal 12 23 2" xfId="4518" xr:uid="{EDB64B46-21D2-4C20-9252-0CE966F30DA7}"/>
    <cellStyle name="Normal 12 23 2 2" xfId="4519" xr:uid="{51AE4D21-D8C1-4AB7-920A-FEE2A0056689}"/>
    <cellStyle name="Normal 12 23 2 2 2" xfId="4520" xr:uid="{A788F6FE-F2F8-4921-ABB0-76346EC82B36}"/>
    <cellStyle name="Normal 12 23 2 3" xfId="4521" xr:uid="{99D1EED9-2609-4E42-A0DF-D95EC691CF36}"/>
    <cellStyle name="Normal 12 23 2 4" xfId="4522" xr:uid="{A6BE99E6-1FB4-434D-943B-00EAA94C5FF4}"/>
    <cellStyle name="Normal 12 23 2 5" xfId="4523" xr:uid="{68F2D11D-547D-41C4-8430-C2B8254BDEA6}"/>
    <cellStyle name="Normal 12 23 3" xfId="4524" xr:uid="{DA4EF202-E276-4944-B812-078FCD7894B0}"/>
    <cellStyle name="Normal 12 23 3 2" xfId="4525" xr:uid="{8BCC2D15-5E77-4819-BEE9-79ABC9368882}"/>
    <cellStyle name="Normal 12 23 4" xfId="4526" xr:uid="{07D12F0C-F97C-4A9A-B885-57A1D58A21B8}"/>
    <cellStyle name="Normal 12 23 5" xfId="4527" xr:uid="{2343659B-0E71-4E88-9E71-9491582BB57B}"/>
    <cellStyle name="Normal 12 23 6" xfId="4528" xr:uid="{022A1C75-AFE8-4F2D-9C31-0511B8DE1615}"/>
    <cellStyle name="Normal 12 23 7" xfId="4529" xr:uid="{64AD1319-FD06-4AB1-80F4-5C359647C2D0}"/>
    <cellStyle name="Normal 12 23 8" xfId="4530" xr:uid="{F1107FE8-25BE-4B0D-B520-73A7038F1C5D}"/>
    <cellStyle name="Normal 12 23 9" xfId="4531" xr:uid="{4736A48C-35D3-47F1-8D71-AB8AC654F068}"/>
    <cellStyle name="Normal 12 24" xfId="4532" xr:uid="{C59CE3BA-9ACB-4A8A-89F2-6BEFF3D10A38}"/>
    <cellStyle name="Normal 12 24 2" xfId="4533" xr:uid="{CA2A1260-97B0-4905-B64D-5D0F5E2AD56F}"/>
    <cellStyle name="Normal 12 24 2 2" xfId="4534" xr:uid="{67E6B119-267B-4C7C-932C-F72EB5242C96}"/>
    <cellStyle name="Normal 12 24 3" xfId="4535" xr:uid="{15E2B077-FCFB-4211-AC61-131DB1AB3EF4}"/>
    <cellStyle name="Normal 12 24 4" xfId="4536" xr:uid="{181CDC1A-32AD-4682-9C87-E2188C589698}"/>
    <cellStyle name="Normal 12 24 5" xfId="4537" xr:uid="{B73B7B50-8D71-4A97-B935-FC80A3C68B0B}"/>
    <cellStyle name="Normal 12 25" xfId="4538" xr:uid="{A8B0EDAC-E326-4604-9AC5-77D04D1C2F78}"/>
    <cellStyle name="Normal 12 25 2" xfId="4539" xr:uid="{6DCC3BE0-0465-40DA-A0F4-D3ED8DE293AD}"/>
    <cellStyle name="Normal 12 26" xfId="4540" xr:uid="{C9D7EE90-8482-427F-B1B0-DFA9948AF529}"/>
    <cellStyle name="Normal 12 27" xfId="4541" xr:uid="{9BB3BFB6-32A3-4C89-9206-F0140BA75EAA}"/>
    <cellStyle name="Normal 12 28" xfId="4542" xr:uid="{19153782-124F-4CA0-B85A-D9C0450D3A19}"/>
    <cellStyle name="Normal 12 29" xfId="4543" xr:uid="{A096B2F3-7C23-4A2E-9693-8903AD4FA789}"/>
    <cellStyle name="Normal 12 3" xfId="4544" xr:uid="{45057DEA-53C4-400E-B380-B758D34DA45E}"/>
    <cellStyle name="Normal 12 3 10" xfId="4545" xr:uid="{4F7658E2-952B-4B70-891D-6DAD4BD8CACD}"/>
    <cellStyle name="Normal 12 3 11" xfId="4546" xr:uid="{8C71AC46-F32F-4CBE-A854-F9018D4C3C6D}"/>
    <cellStyle name="Normal 12 3 12" xfId="4547" xr:uid="{63CE194E-F324-46B9-B615-A41337A1D2CC}"/>
    <cellStyle name="Normal 12 3 13" xfId="4548" xr:uid="{9326AAA3-B451-4657-9F68-DCBEAA81CDCA}"/>
    <cellStyle name="Normal 12 3 14" xfId="4549" xr:uid="{4FCDD401-94DE-4AEA-9C1F-5755A78694D7}"/>
    <cellStyle name="Normal 12 3 15" xfId="4550" xr:uid="{34593CD9-23C4-498D-87B6-0F3638E9CD0B}"/>
    <cellStyle name="Normal 12 3 16" xfId="4551" xr:uid="{B3FA1814-C1E8-4789-B3BA-12666F6334DA}"/>
    <cellStyle name="Normal 12 3 2" xfId="4552" xr:uid="{CBB94DBA-022B-4E9B-9496-EF2C7D42C1E7}"/>
    <cellStyle name="Normal 12 3 2 10" xfId="4553" xr:uid="{21F39C2B-5EBD-4A43-A97B-BBF503BE08A3}"/>
    <cellStyle name="Normal 12 3 2 11" xfId="4554" xr:uid="{8BEA6AF6-C679-4A0C-9175-17B5481B489D}"/>
    <cellStyle name="Normal 12 3 2 12" xfId="4555" xr:uid="{FBC4048C-4875-4F42-99BA-3453BCB56DC5}"/>
    <cellStyle name="Normal 12 3 2 13" xfId="4556" xr:uid="{39F17010-ABFC-43D8-A173-7E888CDDE757}"/>
    <cellStyle name="Normal 12 3 2 2" xfId="4557" xr:uid="{E286DA38-3243-4795-B471-F9D0E3C40A74}"/>
    <cellStyle name="Normal 12 3 2 2 10" xfId="4558" xr:uid="{B0FC3A9F-4FB7-4398-995B-A0F1B3200C7C}"/>
    <cellStyle name="Normal 12 3 2 2 11" xfId="4559" xr:uid="{5122CD6C-EB2C-448C-866C-6D5C5E7CD481}"/>
    <cellStyle name="Normal 12 3 2 2 2" xfId="4560" xr:uid="{9B062D78-E658-4BDF-BBE8-BF91FCA4DF5E}"/>
    <cellStyle name="Normal 12 3 2 2 2 2" xfId="4561" xr:uid="{21066259-5911-46E0-9375-E7886EA96083}"/>
    <cellStyle name="Normal 12 3 2 2 2 2 2" xfId="4562" xr:uid="{1B498FC4-8627-4D4F-9618-DCC152991D49}"/>
    <cellStyle name="Normal 12 3 2 2 2 3" xfId="4563" xr:uid="{B3507DB5-CDB3-4E2C-AC55-80825E2C8B84}"/>
    <cellStyle name="Normal 12 3 2 2 2 4" xfId="4564" xr:uid="{D863ED48-B36A-4439-A432-0E659E595853}"/>
    <cellStyle name="Normal 12 3 2 2 2 5" xfId="4565" xr:uid="{11F1D644-7A06-4058-821E-802BBE99E782}"/>
    <cellStyle name="Normal 12 3 2 2 3" xfId="4566" xr:uid="{FAD27112-B836-422E-A0C6-46B2E4BA48C5}"/>
    <cellStyle name="Normal 12 3 2 2 3 2" xfId="4567" xr:uid="{4AA04D7D-A3DA-4AF1-A2DA-1DB9F50F7E6A}"/>
    <cellStyle name="Normal 12 3 2 2 4" xfId="4568" xr:uid="{C84490B9-DA66-4A4C-B70C-AF2EF7890135}"/>
    <cellStyle name="Normal 12 3 2 2 5" xfId="4569" xr:uid="{C4583232-6E82-45E5-B7B7-7C0584B8F3E9}"/>
    <cellStyle name="Normal 12 3 2 2 6" xfId="4570" xr:uid="{6033A933-098B-4DAA-B04D-14DF8603C81B}"/>
    <cellStyle name="Normal 12 3 2 2 7" xfId="4571" xr:uid="{8DCEF4D1-F781-4897-A566-678A26215555}"/>
    <cellStyle name="Normal 12 3 2 2 8" xfId="4572" xr:uid="{16DE6C7C-3ED8-4DCC-8166-E136D2D314D5}"/>
    <cellStyle name="Normal 12 3 2 2 9" xfId="4573" xr:uid="{7F42D66B-31C2-4AB5-BEDE-E1B966FDB00B}"/>
    <cellStyle name="Normal 12 3 2 3" xfId="4574" xr:uid="{795B6170-E694-41BA-953D-BFEF328A5701}"/>
    <cellStyle name="Normal 12 3 2 3 2" xfId="4575" xr:uid="{B382F66E-7A3E-4030-B474-2E233868B49C}"/>
    <cellStyle name="Normal 12 3 2 3 2 2" xfId="4576" xr:uid="{58C33423-5C31-460A-BF49-318D9C6CDDB0}"/>
    <cellStyle name="Normal 12 3 2 3 3" xfId="4577" xr:uid="{10231FBF-CB5A-4411-BF9F-B422FCCCDF9D}"/>
    <cellStyle name="Normal 12 3 2 3 4" xfId="4578" xr:uid="{71A16770-8DE2-4C30-A013-C7F7342C7513}"/>
    <cellStyle name="Normal 12 3 2 3 5" xfId="4579" xr:uid="{4EBB4DF7-8A7A-4D45-9D77-1C232FEC9217}"/>
    <cellStyle name="Normal 12 3 2 4" xfId="4580" xr:uid="{E0240DDA-BE1D-4BB4-B8B9-DA8347A362C0}"/>
    <cellStyle name="Normal 12 3 2 4 2" xfId="4581" xr:uid="{116ABEFE-B122-4420-847F-CB96584BEDB4}"/>
    <cellStyle name="Normal 12 3 2 5" xfId="4582" xr:uid="{4DC89829-BA07-417B-90EF-B8FD29CBD6AB}"/>
    <cellStyle name="Normal 12 3 2 6" xfId="4583" xr:uid="{015ED72B-B480-4F6D-B4E3-6139E6C7BFCF}"/>
    <cellStyle name="Normal 12 3 2 7" xfId="4584" xr:uid="{73E59227-F71F-4F0D-ACCD-AD0C46B49CA7}"/>
    <cellStyle name="Normal 12 3 2 8" xfId="4585" xr:uid="{51C7901C-D40F-48BB-96D6-A3381ED838BC}"/>
    <cellStyle name="Normal 12 3 2 9" xfId="4586" xr:uid="{678DF121-F3B1-4D62-9735-8591C73E4921}"/>
    <cellStyle name="Normal 12 3 3" xfId="4587" xr:uid="{92C78CB8-428C-42B0-9F3E-C3CC4990F506}"/>
    <cellStyle name="Normal 12 3 3 10" xfId="4588" xr:uid="{A1F89A4A-6E00-4EEE-AC87-F47D38D25696}"/>
    <cellStyle name="Normal 12 3 3 11" xfId="4589" xr:uid="{72CEA157-68E3-4E71-9C73-82746B0567BF}"/>
    <cellStyle name="Normal 12 3 3 2" xfId="4590" xr:uid="{9D125A93-D888-4C61-BD2E-835F6A534CC6}"/>
    <cellStyle name="Normal 12 3 3 2 2" xfId="4591" xr:uid="{61F30262-F0C4-4955-A631-C44233F7B273}"/>
    <cellStyle name="Normal 12 3 3 2 2 2" xfId="4592" xr:uid="{4D73FD3B-6DC6-4307-88AF-F75823298759}"/>
    <cellStyle name="Normal 12 3 3 2 3" xfId="4593" xr:uid="{8A5512D4-4430-48D5-8B1E-49E89B195C48}"/>
    <cellStyle name="Normal 12 3 3 2 4" xfId="4594" xr:uid="{4D64A210-121E-45A3-8D55-0B0F7B3852FD}"/>
    <cellStyle name="Normal 12 3 3 2 5" xfId="4595" xr:uid="{A69A3847-BB97-4DBD-8BE3-8DE66B77B530}"/>
    <cellStyle name="Normal 12 3 3 3" xfId="4596" xr:uid="{18536A3C-DAA1-40BA-859F-B242E6D31B28}"/>
    <cellStyle name="Normal 12 3 3 3 2" xfId="4597" xr:uid="{27E97593-D5A7-4547-BC00-C9DF0A2D75D0}"/>
    <cellStyle name="Normal 12 3 3 4" xfId="4598" xr:uid="{9ECA7A0F-41D8-4C3C-A542-BB5981A21765}"/>
    <cellStyle name="Normal 12 3 3 5" xfId="4599" xr:uid="{E2EA67FD-6DFE-4D91-9BC3-381713CA370B}"/>
    <cellStyle name="Normal 12 3 3 6" xfId="4600" xr:uid="{3D8CE992-6B03-4666-8A5C-BE4F7B63134F}"/>
    <cellStyle name="Normal 12 3 3 7" xfId="4601" xr:uid="{B210C118-241A-4AAF-A38A-646C7EABC85F}"/>
    <cellStyle name="Normal 12 3 3 8" xfId="4602" xr:uid="{03D4A9AA-F057-4EBE-BECF-590CE0E9A4C2}"/>
    <cellStyle name="Normal 12 3 3 9" xfId="4603" xr:uid="{68AB2696-EBA1-4759-AFAD-8E5422A870D0}"/>
    <cellStyle name="Normal 12 3 4" xfId="4604" xr:uid="{E185F510-4459-484B-9650-872A96D3B7E1}"/>
    <cellStyle name="Normal 12 3 4 2" xfId="4605" xr:uid="{568421D1-248D-449C-99E2-42757485B6F0}"/>
    <cellStyle name="Normal 12 3 4 2 2" xfId="4606" xr:uid="{8928A74C-3CC8-45A6-86B0-2C0E00414747}"/>
    <cellStyle name="Normal 12 3 4 3" xfId="4607" xr:uid="{2424D3B3-E95D-489A-9F47-565AFDF91CFD}"/>
    <cellStyle name="Normal 12 3 4 4" xfId="4608" xr:uid="{AA6D2ED5-F544-4F03-9A29-EF564DE75D95}"/>
    <cellStyle name="Normal 12 3 4 5" xfId="4609" xr:uid="{2E23B76C-A089-4B3E-8333-E41285F9121A}"/>
    <cellStyle name="Normal 12 3 5" xfId="4610" xr:uid="{5F35C470-2243-4898-81A4-170E0692D1A8}"/>
    <cellStyle name="Normal 12 3 5 2" xfId="4611" xr:uid="{F7116A02-D42B-4514-A383-5D11990F7402}"/>
    <cellStyle name="Normal 12 3 6" xfId="4612" xr:uid="{D8837234-AEE0-41DC-B384-76D59CA63C12}"/>
    <cellStyle name="Normal 12 3 7" xfId="4613" xr:uid="{C57021A8-1204-49A7-8131-3F7A454A9E55}"/>
    <cellStyle name="Normal 12 3 8" xfId="4614" xr:uid="{F6903883-72BA-4646-B60D-66154CC6EA75}"/>
    <cellStyle name="Normal 12 3 9" xfId="4615" xr:uid="{B478697F-55CA-49A5-AF92-AE1C3DE9CD78}"/>
    <cellStyle name="Normal 12 30" xfId="4616" xr:uid="{DFBEC1E5-8BBC-41C9-9025-E7C47C4B6B71}"/>
    <cellStyle name="Normal 12 31" xfId="4617" xr:uid="{1532FFF8-1879-496B-B51E-ABF31994BB3A}"/>
    <cellStyle name="Normal 12 32" xfId="4618" xr:uid="{AC705894-AD04-4DEC-9708-8D33F26C4EA3}"/>
    <cellStyle name="Normal 12 33" xfId="4619" xr:uid="{2870BA2B-1A63-4075-A55D-AFBA84F44CBB}"/>
    <cellStyle name="Normal 12 34" xfId="4620" xr:uid="{7FEC33A9-DCFE-4CC5-A484-F45042FAB0B9}"/>
    <cellStyle name="Normal 12 35" xfId="4621" xr:uid="{919A4511-009E-4422-9A91-FDDA538F43AE}"/>
    <cellStyle name="Normal 12 36" xfId="4622" xr:uid="{3E9DE26E-7E6A-4006-A127-0CCC85659831}"/>
    <cellStyle name="Normal 12 37" xfId="4623" xr:uid="{6DCC2157-64D8-40CC-AE7C-9E75BD95729A}"/>
    <cellStyle name="Normal 12 38" xfId="4624" xr:uid="{A3E45DAA-77DD-4D82-B0E4-15407DC53016}"/>
    <cellStyle name="Normal 12 39" xfId="4625" xr:uid="{1794240C-52C4-4211-97C0-E49D4A3029DA}"/>
    <cellStyle name="Normal 12 4" xfId="4626" xr:uid="{72F5EC3F-F971-42EC-AD02-60B91309E328}"/>
    <cellStyle name="Normal 12 4 10" xfId="4627" xr:uid="{6C4905B9-E1E1-4387-950B-A3BD8CA704E8}"/>
    <cellStyle name="Normal 12 4 11" xfId="4628" xr:uid="{424D3D5A-521D-4036-B3F0-5C901D36AF9A}"/>
    <cellStyle name="Normal 12 4 12" xfId="4629" xr:uid="{E0716E2B-BD85-4C58-BAAB-D9C07D26ED7B}"/>
    <cellStyle name="Normal 12 4 13" xfId="4630" xr:uid="{F1D77242-3DEC-419C-A98D-3B9167B15A01}"/>
    <cellStyle name="Normal 12 4 14" xfId="4631" xr:uid="{1562112C-E917-4C38-907B-10DD95FB4241}"/>
    <cellStyle name="Normal 12 4 2" xfId="4632" xr:uid="{3EA5CABE-F453-404B-B298-2BA29ADB1DC6}"/>
    <cellStyle name="Normal 12 4 2 10" xfId="4633" xr:uid="{EA038CE7-8BFD-4881-A614-0CE73674220B}"/>
    <cellStyle name="Normal 12 4 2 11" xfId="4634" xr:uid="{E452A264-B116-43ED-AF0A-6ACE73AC0B6B}"/>
    <cellStyle name="Normal 12 4 2 12" xfId="4635" xr:uid="{DE542B59-EC35-4ADA-A583-06562B7A9C3C}"/>
    <cellStyle name="Normal 12 4 2 13" xfId="4636" xr:uid="{330F83B7-1329-40D4-BD5C-427D07FE8C23}"/>
    <cellStyle name="Normal 12 4 2 2" xfId="4637" xr:uid="{87895A11-8E89-4860-AB63-A19A653A2247}"/>
    <cellStyle name="Normal 12 4 2 2 10" xfId="4638" xr:uid="{447DBF9A-90A7-4B60-AE2D-FD5AFE48745D}"/>
    <cellStyle name="Normal 12 4 2 2 11" xfId="4639" xr:uid="{49B3F8F6-D318-48DC-BA03-D197F7D2BC05}"/>
    <cellStyle name="Normal 12 4 2 2 2" xfId="4640" xr:uid="{DBC84544-8638-49B5-9E82-821755D2087F}"/>
    <cellStyle name="Normal 12 4 2 2 2 2" xfId="4641" xr:uid="{9FD269DE-836C-4A2C-8500-404E6FD84978}"/>
    <cellStyle name="Normal 12 4 2 2 2 2 2" xfId="4642" xr:uid="{270CC5E7-10A2-4E6F-9211-731B086FC08E}"/>
    <cellStyle name="Normal 12 4 2 2 2 3" xfId="4643" xr:uid="{D1A5F3D7-8E4D-4F58-9FC9-F7D52BBECF19}"/>
    <cellStyle name="Normal 12 4 2 2 2 4" xfId="4644" xr:uid="{D16E5F95-7CBB-4E83-A113-BAD222BF85DE}"/>
    <cellStyle name="Normal 12 4 2 2 2 5" xfId="4645" xr:uid="{90801CF8-F905-4270-8BB5-1921A4DBFDD3}"/>
    <cellStyle name="Normal 12 4 2 2 3" xfId="4646" xr:uid="{E8EC837D-135E-4243-9DAB-27CB543B8865}"/>
    <cellStyle name="Normal 12 4 2 2 3 2" xfId="4647" xr:uid="{C5463089-FFCF-4FA5-A7E2-9C9D358B8D41}"/>
    <cellStyle name="Normal 12 4 2 2 4" xfId="4648" xr:uid="{419D2F29-836D-4B2E-9E83-5D4C0ED22BF9}"/>
    <cellStyle name="Normal 12 4 2 2 5" xfId="4649" xr:uid="{EC5D5BFD-6184-4422-A220-5A125AD497C0}"/>
    <cellStyle name="Normal 12 4 2 2 6" xfId="4650" xr:uid="{BA8E3236-5E6B-4815-9005-259D17A2D722}"/>
    <cellStyle name="Normal 12 4 2 2 7" xfId="4651" xr:uid="{3C050D9A-78E0-4AFD-A40D-E9188C676D64}"/>
    <cellStyle name="Normal 12 4 2 2 8" xfId="4652" xr:uid="{06E92EA7-DD0B-41F6-B907-FA09738906CF}"/>
    <cellStyle name="Normal 12 4 2 2 9" xfId="4653" xr:uid="{AD3B5B55-7952-4945-9A44-408C78A1DC18}"/>
    <cellStyle name="Normal 12 4 2 3" xfId="4654" xr:uid="{58EB23A4-59C3-4F0A-BBF1-99BABBC1E02B}"/>
    <cellStyle name="Normal 12 4 2 3 2" xfId="4655" xr:uid="{D6F9BC2E-9419-4976-9033-B4D70A509442}"/>
    <cellStyle name="Normal 12 4 2 3 2 2" xfId="4656" xr:uid="{FBB5A527-5174-4589-8C6E-6161B4AE3FFB}"/>
    <cellStyle name="Normal 12 4 2 3 3" xfId="4657" xr:uid="{F8AD0381-7F8B-4502-BA2E-3F68A3F72E6C}"/>
    <cellStyle name="Normal 12 4 2 3 4" xfId="4658" xr:uid="{3F0C6B23-C5F3-4077-9176-69AE65174031}"/>
    <cellStyle name="Normal 12 4 2 3 5" xfId="4659" xr:uid="{856E7AC7-3B15-43CE-BE33-34D6C2B17D91}"/>
    <cellStyle name="Normal 12 4 2 4" xfId="4660" xr:uid="{A2EC4856-ABC4-4819-B655-E44E63A9DEF6}"/>
    <cellStyle name="Normal 12 4 2 4 2" xfId="4661" xr:uid="{30A269BB-E882-4268-92AC-3C6A63C521D5}"/>
    <cellStyle name="Normal 12 4 2 5" xfId="4662" xr:uid="{EA2AEAF6-2206-4FFD-AB87-D443BD8DE89D}"/>
    <cellStyle name="Normal 12 4 2 6" xfId="4663" xr:uid="{0406535F-8563-4D21-BBCF-B955467E91C6}"/>
    <cellStyle name="Normal 12 4 2 7" xfId="4664" xr:uid="{4506F33A-589F-4F41-A7FB-023E8A9E3054}"/>
    <cellStyle name="Normal 12 4 2 8" xfId="4665" xr:uid="{4BA1A304-FB18-442A-A0FE-1FE0EADA6394}"/>
    <cellStyle name="Normal 12 4 2 9" xfId="4666" xr:uid="{B68A19DF-3638-4ADC-98C6-535A5F96D4D3}"/>
    <cellStyle name="Normal 12 4 3" xfId="4667" xr:uid="{8A577DA8-CFF0-4E06-844B-CD432CE3F079}"/>
    <cellStyle name="Normal 12 4 3 10" xfId="4668" xr:uid="{6A5C6D20-5948-4652-857B-373E8D1048BD}"/>
    <cellStyle name="Normal 12 4 3 11" xfId="4669" xr:uid="{A19FA75E-A489-4A1F-AA2D-737AE702DA97}"/>
    <cellStyle name="Normal 12 4 3 2" xfId="4670" xr:uid="{23710A5D-2B5D-4545-9BDF-C99CC10A47B3}"/>
    <cellStyle name="Normal 12 4 3 2 2" xfId="4671" xr:uid="{3B303194-C991-4FE9-BA1D-F2ADA586AC9B}"/>
    <cellStyle name="Normal 12 4 3 2 2 2" xfId="4672" xr:uid="{5E0F063E-6085-4D87-A0D9-8EA986278929}"/>
    <cellStyle name="Normal 12 4 3 2 3" xfId="4673" xr:uid="{A4A46A44-6330-4E86-8815-0E8043129B06}"/>
    <cellStyle name="Normal 12 4 3 2 4" xfId="4674" xr:uid="{C6BE8F3D-6071-49F3-B127-6D8771BB438C}"/>
    <cellStyle name="Normal 12 4 3 2 5" xfId="4675" xr:uid="{ACFAC131-FFA3-4393-B340-B5305D73E5F4}"/>
    <cellStyle name="Normal 12 4 3 3" xfId="4676" xr:uid="{EDC53F30-568F-4D86-A4BC-CC6A9AB59654}"/>
    <cellStyle name="Normal 12 4 3 3 2" xfId="4677" xr:uid="{FBED4CF2-885B-4B19-96C0-D45538E70811}"/>
    <cellStyle name="Normal 12 4 3 4" xfId="4678" xr:uid="{5975D6D0-D681-477D-8BC1-35A799878C3A}"/>
    <cellStyle name="Normal 12 4 3 5" xfId="4679" xr:uid="{1D410626-CC12-4012-88AC-9B5CBF32D607}"/>
    <cellStyle name="Normal 12 4 3 6" xfId="4680" xr:uid="{52828968-D649-4386-AEDD-8185FF808B5B}"/>
    <cellStyle name="Normal 12 4 3 7" xfId="4681" xr:uid="{2B20591C-2604-49E4-9E93-3F65E0990767}"/>
    <cellStyle name="Normal 12 4 3 8" xfId="4682" xr:uid="{A13ECA78-0BE1-40F2-A366-865376B6551B}"/>
    <cellStyle name="Normal 12 4 3 9" xfId="4683" xr:uid="{9C3BC831-347B-47B6-B694-E04A15490FC9}"/>
    <cellStyle name="Normal 12 4 4" xfId="4684" xr:uid="{B736BFB3-E9F4-409E-BBC9-9211DBEE2D39}"/>
    <cellStyle name="Normal 12 4 4 2" xfId="4685" xr:uid="{078DFD9E-DC4B-4A3B-9F2B-B1AC2F651D8B}"/>
    <cellStyle name="Normal 12 4 4 2 2" xfId="4686" xr:uid="{5064DC45-484B-4BFF-9EE6-1A52171E31F0}"/>
    <cellStyle name="Normal 12 4 4 3" xfId="4687" xr:uid="{1971BB97-29A8-4F82-9DE6-B05E8D9C0EB7}"/>
    <cellStyle name="Normal 12 4 4 4" xfId="4688" xr:uid="{88AF7615-3B7D-4915-9C0E-900F631796EB}"/>
    <cellStyle name="Normal 12 4 4 5" xfId="4689" xr:uid="{B0C6A8ED-71E1-4990-A1AB-4835E34050AA}"/>
    <cellStyle name="Normal 12 4 5" xfId="4690" xr:uid="{A1A5566B-ADE6-47EA-AEE4-8125596D6875}"/>
    <cellStyle name="Normal 12 4 5 2" xfId="4691" xr:uid="{18C4F6EB-13EB-4513-AF5C-1869896B355E}"/>
    <cellStyle name="Normal 12 4 6" xfId="4692" xr:uid="{ECD0913B-1059-4E91-A032-44953E3D2847}"/>
    <cellStyle name="Normal 12 4 7" xfId="4693" xr:uid="{3C730C48-EE83-4111-A912-E0A05EB23877}"/>
    <cellStyle name="Normal 12 4 8" xfId="4694" xr:uid="{C2497F86-9A5F-4B1A-A76F-99F8FD5FD8C5}"/>
    <cellStyle name="Normal 12 4 9" xfId="4695" xr:uid="{96757738-1690-48B3-9A2F-DF795246A272}"/>
    <cellStyle name="Normal 12 40" xfId="4696" xr:uid="{08895718-32E5-445A-9CCB-6B7E81B1D2A4}"/>
    <cellStyle name="Normal 12 5" xfId="4697" xr:uid="{E04100DB-5786-4C0D-BD97-790A689CD838}"/>
    <cellStyle name="Normal 12 5 10" xfId="4698" xr:uid="{0DF79C58-CC96-4E96-A464-90DECE35AFDD}"/>
    <cellStyle name="Normal 12 5 11" xfId="4699" xr:uid="{B5FDD3E6-75AA-468A-BE19-84EEF6F6671B}"/>
    <cellStyle name="Normal 12 5 12" xfId="4700" xr:uid="{97C84E75-2D9C-4EFC-9EB0-B68DA923693D}"/>
    <cellStyle name="Normal 12 5 13" xfId="4701" xr:uid="{C9E447E6-9283-4570-972E-A5118FCFCA3F}"/>
    <cellStyle name="Normal 12 5 14" xfId="4702" xr:uid="{D2691D65-52C2-4F05-8EA9-091306FAEE86}"/>
    <cellStyle name="Normal 12 5 2" xfId="4703" xr:uid="{5244840B-03C9-4938-8046-BF6BC9F98E39}"/>
    <cellStyle name="Normal 12 5 2 10" xfId="4704" xr:uid="{C73317AC-A4B0-4BF1-B89B-6288DDB20D2C}"/>
    <cellStyle name="Normal 12 5 2 11" xfId="4705" xr:uid="{FE4A1301-0488-4511-85C4-D0E356EA4990}"/>
    <cellStyle name="Normal 12 5 2 12" xfId="4706" xr:uid="{86302900-B0A4-49E5-B615-C6DBDC5E0FC2}"/>
    <cellStyle name="Normal 12 5 2 13" xfId="4707" xr:uid="{50395D19-BBB0-4F42-8873-1A69B9765337}"/>
    <cellStyle name="Normal 12 5 2 2" xfId="4708" xr:uid="{27CEB3C4-62EC-4883-A12A-CBD35BDDF897}"/>
    <cellStyle name="Normal 12 5 2 2 10" xfId="4709" xr:uid="{D182E576-EF19-4115-BFDC-F050329E7760}"/>
    <cellStyle name="Normal 12 5 2 2 11" xfId="4710" xr:uid="{E5F9A337-58D4-4C4C-AB1D-3B664D86792C}"/>
    <cellStyle name="Normal 12 5 2 2 2" xfId="4711" xr:uid="{8485D655-355D-46F3-9469-F0C9DC5287EA}"/>
    <cellStyle name="Normal 12 5 2 2 2 2" xfId="4712" xr:uid="{7897AF4B-E868-4EA8-994B-C374C163FF2B}"/>
    <cellStyle name="Normal 12 5 2 2 2 2 2" xfId="4713" xr:uid="{020DB62F-3CAA-4FD6-8866-A07B13AF7E2C}"/>
    <cellStyle name="Normal 12 5 2 2 2 3" xfId="4714" xr:uid="{000F05B1-E493-4499-B980-83FEA03BE069}"/>
    <cellStyle name="Normal 12 5 2 2 2 4" xfId="4715" xr:uid="{ADBE7D1E-165C-4808-8EE6-CDE920051360}"/>
    <cellStyle name="Normal 12 5 2 2 2 5" xfId="4716" xr:uid="{0D130FE7-336F-4C84-A3A7-1029A90A3E94}"/>
    <cellStyle name="Normal 12 5 2 2 3" xfId="4717" xr:uid="{36A99800-76FB-412E-8EBE-95E8159EC13A}"/>
    <cellStyle name="Normal 12 5 2 2 3 2" xfId="4718" xr:uid="{4220EF55-04DC-4FAF-AFED-AF2E239BC656}"/>
    <cellStyle name="Normal 12 5 2 2 4" xfId="4719" xr:uid="{02CF3054-917B-41EB-A01C-5A93362FBB32}"/>
    <cellStyle name="Normal 12 5 2 2 5" xfId="4720" xr:uid="{584D1D64-B143-496B-B080-C7C21E7501E4}"/>
    <cellStyle name="Normal 12 5 2 2 6" xfId="4721" xr:uid="{9E965FB3-82AB-4EE2-86C7-F5FD40643A6B}"/>
    <cellStyle name="Normal 12 5 2 2 7" xfId="4722" xr:uid="{4AEC9C0E-0E31-4646-8FD6-2C11CECE75D8}"/>
    <cellStyle name="Normal 12 5 2 2 8" xfId="4723" xr:uid="{64EC7E44-E94C-4802-A06B-14025FF1FBF2}"/>
    <cellStyle name="Normal 12 5 2 2 9" xfId="4724" xr:uid="{A439D48B-09CD-4451-A415-90FD5AC2043F}"/>
    <cellStyle name="Normal 12 5 2 3" xfId="4725" xr:uid="{2CEE09FA-6A6C-47B0-B015-382802DBD400}"/>
    <cellStyle name="Normal 12 5 2 3 2" xfId="4726" xr:uid="{F927B9B6-A26C-46B7-9E12-F7B8E3A9EAE1}"/>
    <cellStyle name="Normal 12 5 2 3 2 2" xfId="4727" xr:uid="{74D1EE0B-80A5-4CF9-95F3-17ACE030F372}"/>
    <cellStyle name="Normal 12 5 2 3 3" xfId="4728" xr:uid="{BAB1F25B-7D3A-48CC-AFF6-359897D4852B}"/>
    <cellStyle name="Normal 12 5 2 3 4" xfId="4729" xr:uid="{804BC6E8-3F12-4774-BEB1-647D977DF2DE}"/>
    <cellStyle name="Normal 12 5 2 3 5" xfId="4730" xr:uid="{82CE51D4-8426-4B64-BD69-36CBC026D5F8}"/>
    <cellStyle name="Normal 12 5 2 4" xfId="4731" xr:uid="{605F84FC-F6E8-4F29-BF12-68D596660BB8}"/>
    <cellStyle name="Normal 12 5 2 4 2" xfId="4732" xr:uid="{4798E557-0799-4F6F-9FA0-7AB09C2A8954}"/>
    <cellStyle name="Normal 12 5 2 5" xfId="4733" xr:uid="{FED543C3-4A91-49BC-BDBE-DBC5AD5FC260}"/>
    <cellStyle name="Normal 12 5 2 6" xfId="4734" xr:uid="{34FA906D-F7BC-4288-AD5B-F7CEF87B4308}"/>
    <cellStyle name="Normal 12 5 2 7" xfId="4735" xr:uid="{A78B2FDA-4E7F-49EF-BC47-BB7FE7ED6653}"/>
    <cellStyle name="Normal 12 5 2 8" xfId="4736" xr:uid="{9421576D-0B65-4D17-BB98-FC7581E1843B}"/>
    <cellStyle name="Normal 12 5 2 9" xfId="4737" xr:uid="{F53AE7C8-1653-44D4-B802-CC095A2B2C52}"/>
    <cellStyle name="Normal 12 5 3" xfId="4738" xr:uid="{D3B31B04-A131-4250-B4CE-B5C06A38259D}"/>
    <cellStyle name="Normal 12 5 3 10" xfId="4739" xr:uid="{E835C98D-892E-499F-8D6F-A6C964BC2AE2}"/>
    <cellStyle name="Normal 12 5 3 11" xfId="4740" xr:uid="{44A08492-0046-40E5-A6BE-B4ED79D6AAD8}"/>
    <cellStyle name="Normal 12 5 3 2" xfId="4741" xr:uid="{FF83A0B2-1B30-4575-8AAD-5D0CED0CA836}"/>
    <cellStyle name="Normal 12 5 3 2 2" xfId="4742" xr:uid="{5F0919CD-8861-4964-9C84-15FCF0DCAE58}"/>
    <cellStyle name="Normal 12 5 3 2 2 2" xfId="4743" xr:uid="{9E8CAA30-E238-4353-AB34-4994FC45163C}"/>
    <cellStyle name="Normal 12 5 3 2 3" xfId="4744" xr:uid="{0281B7FD-86F6-48CA-BFC4-230477BE2BD9}"/>
    <cellStyle name="Normal 12 5 3 2 4" xfId="4745" xr:uid="{76FAFE42-9FBA-48E2-A8D9-86F6CCB5248A}"/>
    <cellStyle name="Normal 12 5 3 2 5" xfId="4746" xr:uid="{92F2C82C-BAED-4A4D-B90A-A8CF91221254}"/>
    <cellStyle name="Normal 12 5 3 3" xfId="4747" xr:uid="{45317045-431A-444D-9DE1-599C10C51DAF}"/>
    <cellStyle name="Normal 12 5 3 3 2" xfId="4748" xr:uid="{8E5BA273-D5D3-4587-8227-720DB8A033B9}"/>
    <cellStyle name="Normal 12 5 3 4" xfId="4749" xr:uid="{706F4CF4-C596-4F6D-9207-6B697A3F4967}"/>
    <cellStyle name="Normal 12 5 3 5" xfId="4750" xr:uid="{9705BAB9-E738-4998-9D2B-73EBDBF1E472}"/>
    <cellStyle name="Normal 12 5 3 6" xfId="4751" xr:uid="{F240B731-7A51-4305-BF27-A7455ED56E5B}"/>
    <cellStyle name="Normal 12 5 3 7" xfId="4752" xr:uid="{AC621D7D-30B5-419B-8F86-3C8999ADF31E}"/>
    <cellStyle name="Normal 12 5 3 8" xfId="4753" xr:uid="{B5012026-6B7A-47F8-A96B-2F94C362727B}"/>
    <cellStyle name="Normal 12 5 3 9" xfId="4754" xr:uid="{682FCECE-A6A3-432A-AD10-3D3CA4B41737}"/>
    <cellStyle name="Normal 12 5 4" xfId="4755" xr:uid="{D9EB01FE-FAE9-4D3F-97E8-5AF15E2693E8}"/>
    <cellStyle name="Normal 12 5 4 2" xfId="4756" xr:uid="{744712FE-B111-4F8D-B891-E9E8F1740675}"/>
    <cellStyle name="Normal 12 5 4 2 2" xfId="4757" xr:uid="{921040B5-1829-424F-BF65-2E38C237DD20}"/>
    <cellStyle name="Normal 12 5 4 3" xfId="4758" xr:uid="{A10A7F4F-83DA-455E-A372-76424A1CCFA9}"/>
    <cellStyle name="Normal 12 5 4 4" xfId="4759" xr:uid="{0BB1C1D8-7CDD-44A4-917B-1A20022636CE}"/>
    <cellStyle name="Normal 12 5 4 5" xfId="4760" xr:uid="{F521C76C-73DF-4771-86F0-9C5091A2D8B9}"/>
    <cellStyle name="Normal 12 5 5" xfId="4761" xr:uid="{7321E32E-CCC9-4635-958A-225B53D05AB1}"/>
    <cellStyle name="Normal 12 5 5 2" xfId="4762" xr:uid="{C502560C-1602-46C8-840C-C1F5032FE488}"/>
    <cellStyle name="Normal 12 5 6" xfId="4763" xr:uid="{8847FB35-5E9D-41C3-8183-280C79C72A5B}"/>
    <cellStyle name="Normal 12 5 7" xfId="4764" xr:uid="{7CABFD75-4A58-40A3-93B4-C0B37E7B0B58}"/>
    <cellStyle name="Normal 12 5 8" xfId="4765" xr:uid="{449D38E1-9B3D-45EF-B330-1D61E1F104AE}"/>
    <cellStyle name="Normal 12 5 9" xfId="4766" xr:uid="{6CB36690-E84F-4D9A-9A10-7D7EFCBB039F}"/>
    <cellStyle name="Normal 12 6" xfId="4767" xr:uid="{ECA3DDBE-FBC9-4AF0-91F3-F9EA45B975DB}"/>
    <cellStyle name="Normal 12 6 10" xfId="4768" xr:uid="{6339427C-551F-46E7-B672-76264222D6E5}"/>
    <cellStyle name="Normal 12 6 11" xfId="4769" xr:uid="{351B17B6-7A33-4A8C-8D9A-533CA21095A2}"/>
    <cellStyle name="Normal 12 6 12" xfId="4770" xr:uid="{E934A92E-0C18-46E4-BA48-BA348BF075FE}"/>
    <cellStyle name="Normal 12 6 13" xfId="4771" xr:uid="{198228E2-A44F-4AD6-A964-EE2EA1D8D8D7}"/>
    <cellStyle name="Normal 12 6 14" xfId="4772" xr:uid="{9391AB49-109F-4101-9AA1-BEC291A5CC00}"/>
    <cellStyle name="Normal 12 6 2" xfId="4773" xr:uid="{AD05FA4B-1B8A-40E3-92D1-7BC212E338C3}"/>
    <cellStyle name="Normal 12 6 2 10" xfId="4774" xr:uid="{6E0CC2F2-05F0-4919-A9B7-39DE03AF519E}"/>
    <cellStyle name="Normal 12 6 2 11" xfId="4775" xr:uid="{D2DC9DAD-B86A-4336-890A-FA5ECCC6746C}"/>
    <cellStyle name="Normal 12 6 2 12" xfId="4776" xr:uid="{C0BFD26A-6477-4E9F-A5A4-7ABCD083FDEC}"/>
    <cellStyle name="Normal 12 6 2 13" xfId="4777" xr:uid="{B04DFC81-35C6-418C-A294-44EC18688C97}"/>
    <cellStyle name="Normal 12 6 2 2" xfId="4778" xr:uid="{D3BF224B-2232-42FF-A920-50C87BC32808}"/>
    <cellStyle name="Normal 12 6 2 2 10" xfId="4779" xr:uid="{1806913C-8DFD-46CB-9F99-1D6C5D7320FF}"/>
    <cellStyle name="Normal 12 6 2 2 11" xfId="4780" xr:uid="{64CA5F85-2AD5-4153-802D-A34DFFCF2DA4}"/>
    <cellStyle name="Normal 12 6 2 2 2" xfId="4781" xr:uid="{AF657B78-B27A-495B-9676-A032B3204E3B}"/>
    <cellStyle name="Normal 12 6 2 2 2 2" xfId="4782" xr:uid="{16F3F4AE-83B9-475A-9006-36E46A73B7B2}"/>
    <cellStyle name="Normal 12 6 2 2 2 2 2" xfId="4783" xr:uid="{13F05635-FB50-41D3-94F1-584923C5A655}"/>
    <cellStyle name="Normal 12 6 2 2 2 3" xfId="4784" xr:uid="{FC0028A8-6C7D-41E4-AAC7-FAF5826A02EB}"/>
    <cellStyle name="Normal 12 6 2 2 2 4" xfId="4785" xr:uid="{62F8B795-150E-4AD8-8D80-D88F44AC9E69}"/>
    <cellStyle name="Normal 12 6 2 2 2 5" xfId="4786" xr:uid="{6FA364B0-C47E-43B6-BCDD-1EA5B11C3299}"/>
    <cellStyle name="Normal 12 6 2 2 3" xfId="4787" xr:uid="{B585BB3F-BFF3-4260-B6D4-B4110E5CBD9A}"/>
    <cellStyle name="Normal 12 6 2 2 3 2" xfId="4788" xr:uid="{62FB78CF-4221-404E-BF1B-E368F06D8DDB}"/>
    <cellStyle name="Normal 12 6 2 2 4" xfId="4789" xr:uid="{AF58E4F2-0580-48A1-BE9A-81A28CE35892}"/>
    <cellStyle name="Normal 12 6 2 2 5" xfId="4790" xr:uid="{794B14EA-5123-4BB7-A47C-7DCFB7C46B95}"/>
    <cellStyle name="Normal 12 6 2 2 6" xfId="4791" xr:uid="{16150003-484D-429D-891C-D64FEA98E965}"/>
    <cellStyle name="Normal 12 6 2 2 7" xfId="4792" xr:uid="{065DC3A1-DA4F-419D-B85D-338C7C565775}"/>
    <cellStyle name="Normal 12 6 2 2 8" xfId="4793" xr:uid="{D19E3A0B-A273-45D9-9EAB-401BE969DDAE}"/>
    <cellStyle name="Normal 12 6 2 2 9" xfId="4794" xr:uid="{7F4E3078-A2E9-45D7-8E1E-038E88A05E01}"/>
    <cellStyle name="Normal 12 6 2 3" xfId="4795" xr:uid="{3617ED1A-12E1-4B45-BA8E-E51CC1CA4042}"/>
    <cellStyle name="Normal 12 6 2 3 2" xfId="4796" xr:uid="{62F36412-927F-4C5D-A732-EA9E6F6B6CC7}"/>
    <cellStyle name="Normal 12 6 2 3 2 2" xfId="4797" xr:uid="{AF6F7B3E-1B5A-41C8-B6C2-3E53FDEAE226}"/>
    <cellStyle name="Normal 12 6 2 3 3" xfId="4798" xr:uid="{03A052A3-3299-48C1-ADA6-EE6FAE7795F5}"/>
    <cellStyle name="Normal 12 6 2 3 4" xfId="4799" xr:uid="{958C34FA-9766-423E-82D3-6D8EFEBC3913}"/>
    <cellStyle name="Normal 12 6 2 3 5" xfId="4800" xr:uid="{361F7263-A917-4F61-96E3-5E2A850B7FD0}"/>
    <cellStyle name="Normal 12 6 2 4" xfId="4801" xr:uid="{BA6C4FC1-7123-4FBD-990A-6B025966761E}"/>
    <cellStyle name="Normal 12 6 2 4 2" xfId="4802" xr:uid="{F7E6D24B-BA43-48AE-A5B0-C3537C1D13AF}"/>
    <cellStyle name="Normal 12 6 2 5" xfId="4803" xr:uid="{9A4D66A1-6CCF-4FF3-9C3D-93EFD7DA46B2}"/>
    <cellStyle name="Normal 12 6 2 6" xfId="4804" xr:uid="{E736F188-3064-4034-A885-829E67D57224}"/>
    <cellStyle name="Normal 12 6 2 7" xfId="4805" xr:uid="{2A19B5E9-71F2-42EE-95BD-C5C4901AEE01}"/>
    <cellStyle name="Normal 12 6 2 8" xfId="4806" xr:uid="{C4E9040B-8F7B-4271-B4D5-D96225EF6A5D}"/>
    <cellStyle name="Normal 12 6 2 9" xfId="4807" xr:uid="{DD2487C1-084D-4FA4-A012-D57867DA61F8}"/>
    <cellStyle name="Normal 12 6 3" xfId="4808" xr:uid="{50CB81ED-617E-441D-B472-488A697D3F53}"/>
    <cellStyle name="Normal 12 6 3 10" xfId="4809" xr:uid="{526E0093-AE69-4EFF-A77D-7120271B7799}"/>
    <cellStyle name="Normal 12 6 3 11" xfId="4810" xr:uid="{605ED520-F084-4D66-939D-7AE0FC25BA31}"/>
    <cellStyle name="Normal 12 6 3 2" xfId="4811" xr:uid="{5CC96012-8557-4268-AC96-052BC6450CFA}"/>
    <cellStyle name="Normal 12 6 3 2 2" xfId="4812" xr:uid="{0673A27C-FB67-4C9A-A22B-72CC39EEEB18}"/>
    <cellStyle name="Normal 12 6 3 2 2 2" xfId="4813" xr:uid="{B597B0B5-7381-4CCF-9ABF-5F5456A490B2}"/>
    <cellStyle name="Normal 12 6 3 2 3" xfId="4814" xr:uid="{01EC2122-AB9B-457E-84D2-60A0FE05E759}"/>
    <cellStyle name="Normal 12 6 3 2 4" xfId="4815" xr:uid="{606ED7ED-2709-4C2A-800A-FEAD8EB0BD41}"/>
    <cellStyle name="Normal 12 6 3 2 5" xfId="4816" xr:uid="{C7C5DD5D-C5D8-47EC-8B8A-DBC53516F251}"/>
    <cellStyle name="Normal 12 6 3 3" xfId="4817" xr:uid="{5E0BBDC4-3DFA-4CD2-AF6E-A2E4E10BE4E0}"/>
    <cellStyle name="Normal 12 6 3 3 2" xfId="4818" xr:uid="{2F36B7A4-B683-4A35-8EA8-8E29F0075CF7}"/>
    <cellStyle name="Normal 12 6 3 4" xfId="4819" xr:uid="{184A6F9C-A5B8-4362-9CDA-696B8504F583}"/>
    <cellStyle name="Normal 12 6 3 5" xfId="4820" xr:uid="{A464F3D2-FD30-489E-8497-70E436C49F34}"/>
    <cellStyle name="Normal 12 6 3 6" xfId="4821" xr:uid="{6772287C-0304-4650-88A3-F3472E1546AC}"/>
    <cellStyle name="Normal 12 6 3 7" xfId="4822" xr:uid="{9664EFD3-B541-43FF-9C3F-F72FA2C5661B}"/>
    <cellStyle name="Normal 12 6 3 8" xfId="4823" xr:uid="{0EA8322E-833D-4BD1-B1A6-9886DB8B05AC}"/>
    <cellStyle name="Normal 12 6 3 9" xfId="4824" xr:uid="{C8C30469-FA24-4180-9D67-24E202F590D2}"/>
    <cellStyle name="Normal 12 6 4" xfId="4825" xr:uid="{7442A2AA-0023-4749-AE35-D3EE38873C45}"/>
    <cellStyle name="Normal 12 6 4 2" xfId="4826" xr:uid="{4BD1AD93-D025-4E1F-B2A4-F333D12981D0}"/>
    <cellStyle name="Normal 12 6 4 2 2" xfId="4827" xr:uid="{AD9B8A63-0822-439B-972E-F658C63C8010}"/>
    <cellStyle name="Normal 12 6 4 3" xfId="4828" xr:uid="{3005E924-DF17-43D8-A417-6601F8D7F4DF}"/>
    <cellStyle name="Normal 12 6 4 4" xfId="4829" xr:uid="{CB4AAFC7-FF6C-4F6A-945B-1177D36E0CC0}"/>
    <cellStyle name="Normal 12 6 4 5" xfId="4830" xr:uid="{8A39EE08-D088-4B28-B0E2-B71BDDF84293}"/>
    <cellStyle name="Normal 12 6 5" xfId="4831" xr:uid="{B2C0FD62-BEAA-4E9E-8792-DEF0E25AE9CB}"/>
    <cellStyle name="Normal 12 6 5 2" xfId="4832" xr:uid="{2184B2C7-9BA6-4D3E-AD9B-B4C81AB3304E}"/>
    <cellStyle name="Normal 12 6 6" xfId="4833" xr:uid="{8D982675-CDCD-4178-AC70-AB71D4C4F493}"/>
    <cellStyle name="Normal 12 6 7" xfId="4834" xr:uid="{673CCD74-81F7-4F7B-9948-F95E7B467636}"/>
    <cellStyle name="Normal 12 6 8" xfId="4835" xr:uid="{70AFDC81-F33A-4C29-A9A1-A5F6D2C39C32}"/>
    <cellStyle name="Normal 12 6 9" xfId="4836" xr:uid="{6052117B-1FFC-4381-904A-C434A7691820}"/>
    <cellStyle name="Normal 12 7" xfId="4837" xr:uid="{BDE41037-E45D-4C47-8411-B243479FDE68}"/>
    <cellStyle name="Normal 12 7 10" xfId="4838" xr:uid="{F8C58D77-D999-4F26-8A8B-832115528FC2}"/>
    <cellStyle name="Normal 12 7 11" xfId="4839" xr:uid="{A9CD15E8-9BA7-4BDF-BA3D-A3D43B0D0F32}"/>
    <cellStyle name="Normal 12 7 12" xfId="4840" xr:uid="{9FEF0B12-CE5A-46CF-8505-2355D15BD547}"/>
    <cellStyle name="Normal 12 7 13" xfId="4841" xr:uid="{A7AA9D85-D64B-4E07-B869-EA4661C6BCDA}"/>
    <cellStyle name="Normal 12 7 14" xfId="4842" xr:uid="{9D6B1AFC-4B3C-4CED-9A82-B88AA5AD27DC}"/>
    <cellStyle name="Normal 12 7 2" xfId="4843" xr:uid="{8CF752A7-1C12-4042-BFD0-E01B52849555}"/>
    <cellStyle name="Normal 12 7 2 10" xfId="4844" xr:uid="{2002E78D-3BAD-4714-8636-8BD541BFCBEC}"/>
    <cellStyle name="Normal 12 7 2 11" xfId="4845" xr:uid="{7101BAF4-3E4D-4A7C-8BB6-D529732DCC0D}"/>
    <cellStyle name="Normal 12 7 2 12" xfId="4846" xr:uid="{F8ED5131-914B-4EE5-BCA3-4262C098215E}"/>
    <cellStyle name="Normal 12 7 2 13" xfId="4847" xr:uid="{3D6F7703-F430-4769-8C8B-FE2BD0DA1B69}"/>
    <cellStyle name="Normal 12 7 2 2" xfId="4848" xr:uid="{16CAC569-EA28-4AAF-9A17-36E45B639EDC}"/>
    <cellStyle name="Normal 12 7 2 2 10" xfId="4849" xr:uid="{821240C0-6B0C-4627-94F7-4B788BC1F966}"/>
    <cellStyle name="Normal 12 7 2 2 11" xfId="4850" xr:uid="{230626E9-3629-4D40-8E07-8596A9C62CA1}"/>
    <cellStyle name="Normal 12 7 2 2 2" xfId="4851" xr:uid="{558AF734-9020-4361-8B18-9DFEF08C6F2F}"/>
    <cellStyle name="Normal 12 7 2 2 2 2" xfId="4852" xr:uid="{BC5ECDC6-3039-4F7E-B496-81848B91EBC3}"/>
    <cellStyle name="Normal 12 7 2 2 2 2 2" xfId="4853" xr:uid="{725399D9-42F5-4BA2-B3AD-97D55C3AEAC7}"/>
    <cellStyle name="Normal 12 7 2 2 2 3" xfId="4854" xr:uid="{7A8EABBA-BD4E-44AA-BDD5-F5E799F1CDEF}"/>
    <cellStyle name="Normal 12 7 2 2 2 4" xfId="4855" xr:uid="{079BD557-DB48-4142-8FD0-33BF91EE8C03}"/>
    <cellStyle name="Normal 12 7 2 2 2 5" xfId="4856" xr:uid="{C1778C1C-3374-4D21-93B9-D4BD44ADA94B}"/>
    <cellStyle name="Normal 12 7 2 2 3" xfId="4857" xr:uid="{BDAC2E69-B052-44B6-AA49-05562737C030}"/>
    <cellStyle name="Normal 12 7 2 2 3 2" xfId="4858" xr:uid="{2CFEF000-1AAF-4E8C-9BF3-92413F8443D4}"/>
    <cellStyle name="Normal 12 7 2 2 4" xfId="4859" xr:uid="{11EF3960-52C7-4781-BD45-9475C73F5B1E}"/>
    <cellStyle name="Normal 12 7 2 2 5" xfId="4860" xr:uid="{57DD7F8B-BC02-4E5C-A54B-2060FC33A9BE}"/>
    <cellStyle name="Normal 12 7 2 2 6" xfId="4861" xr:uid="{0A8CF029-A18F-4FB0-9138-609CFEE77CEB}"/>
    <cellStyle name="Normal 12 7 2 2 7" xfId="4862" xr:uid="{B283B6FB-FE9C-4D57-907D-9D27FA3B379E}"/>
    <cellStyle name="Normal 12 7 2 2 8" xfId="4863" xr:uid="{09C83602-8E92-4C9E-A54F-E7E4E9609CF1}"/>
    <cellStyle name="Normal 12 7 2 2 9" xfId="4864" xr:uid="{1093595C-2021-4615-B8BB-1C3F499B9C30}"/>
    <cellStyle name="Normal 12 7 2 3" xfId="4865" xr:uid="{DEAB4B0C-7905-4244-AB06-1981AB3D37E0}"/>
    <cellStyle name="Normal 12 7 2 3 2" xfId="4866" xr:uid="{73D9572F-DDC7-435A-807A-007E30930F38}"/>
    <cellStyle name="Normal 12 7 2 3 2 2" xfId="4867" xr:uid="{2DB21DEA-5612-4743-84AF-58668BCE7992}"/>
    <cellStyle name="Normal 12 7 2 3 3" xfId="4868" xr:uid="{BF811091-EFA7-45E7-AFC3-DA89A5013BFA}"/>
    <cellStyle name="Normal 12 7 2 3 4" xfId="4869" xr:uid="{E64F724D-BA32-473B-9256-4764DB3BF939}"/>
    <cellStyle name="Normal 12 7 2 3 5" xfId="4870" xr:uid="{250F4EE2-894D-4C07-AF0D-43452768DD36}"/>
    <cellStyle name="Normal 12 7 2 4" xfId="4871" xr:uid="{85BC04E8-5206-46D9-9C94-B16C2C54E9D6}"/>
    <cellStyle name="Normal 12 7 2 4 2" xfId="4872" xr:uid="{551BDEA5-F982-4DFA-B71A-A5D9C0511D38}"/>
    <cellStyle name="Normal 12 7 2 5" xfId="4873" xr:uid="{7BA72DE9-870B-42AD-97E6-70BFD9D68A5D}"/>
    <cellStyle name="Normal 12 7 2 6" xfId="4874" xr:uid="{86247CAD-4D53-4EED-8757-F78D45AE66D1}"/>
    <cellStyle name="Normal 12 7 2 7" xfId="4875" xr:uid="{26D6C572-623B-4F7D-B01B-D4C58CBA7D3A}"/>
    <cellStyle name="Normal 12 7 2 8" xfId="4876" xr:uid="{94116120-A1A7-4AA8-80F5-BE7A57FB6EBA}"/>
    <cellStyle name="Normal 12 7 2 9" xfId="4877" xr:uid="{832DF053-3565-43C2-9ECB-EB30F621DD9C}"/>
    <cellStyle name="Normal 12 7 3" xfId="4878" xr:uid="{27410DE4-9617-42F3-8365-43F2F273EF29}"/>
    <cellStyle name="Normal 12 7 3 10" xfId="4879" xr:uid="{63497AD7-46DE-4362-99F3-2FB6E414C696}"/>
    <cellStyle name="Normal 12 7 3 11" xfId="4880" xr:uid="{45129D00-EEAF-4001-928F-16C65E4F0633}"/>
    <cellStyle name="Normal 12 7 3 2" xfId="4881" xr:uid="{97912D56-7A48-4A60-B551-257483012722}"/>
    <cellStyle name="Normal 12 7 3 2 2" xfId="4882" xr:uid="{A516D3E0-B640-42F3-9BB7-9BB2E3D7C0F9}"/>
    <cellStyle name="Normal 12 7 3 2 2 2" xfId="4883" xr:uid="{9D823C0C-06ED-47D8-8028-91DE056A398E}"/>
    <cellStyle name="Normal 12 7 3 2 3" xfId="4884" xr:uid="{30F13F0F-8FE9-4944-8FF4-CA1039678AC7}"/>
    <cellStyle name="Normal 12 7 3 2 4" xfId="4885" xr:uid="{253DB28F-828D-4B4C-A5C5-CD2812BD9592}"/>
    <cellStyle name="Normal 12 7 3 2 5" xfId="4886" xr:uid="{D48A9CCC-7C06-4AD3-A77F-B64438D0AA3D}"/>
    <cellStyle name="Normal 12 7 3 3" xfId="4887" xr:uid="{262874D1-33D9-4267-9129-C51C8356D401}"/>
    <cellStyle name="Normal 12 7 3 3 2" xfId="4888" xr:uid="{57104A94-7A1A-4F80-A589-AD614659C907}"/>
    <cellStyle name="Normal 12 7 3 4" xfId="4889" xr:uid="{4CCAFB86-9E05-4E36-8FAD-7B7F6D9184C7}"/>
    <cellStyle name="Normal 12 7 3 5" xfId="4890" xr:uid="{57CB23F4-CF17-44D8-9732-53F4291F8A93}"/>
    <cellStyle name="Normal 12 7 3 6" xfId="4891" xr:uid="{622330E3-69FD-4BE8-9C8C-B5B0CD69E4B5}"/>
    <cellStyle name="Normal 12 7 3 7" xfId="4892" xr:uid="{ECED7612-0EC1-47D5-9DF0-77F869298D0A}"/>
    <cellStyle name="Normal 12 7 3 8" xfId="4893" xr:uid="{EFE2255D-D9C4-4FB7-B5BF-943B47876849}"/>
    <cellStyle name="Normal 12 7 3 9" xfId="4894" xr:uid="{FE383364-A9AC-4F2B-B971-7313721FCA04}"/>
    <cellStyle name="Normal 12 7 4" xfId="4895" xr:uid="{EBB4269B-C3ED-4B1E-8079-3F12C8B1806D}"/>
    <cellStyle name="Normal 12 7 4 2" xfId="4896" xr:uid="{E0597525-BFCD-4133-BB9A-033637057BC3}"/>
    <cellStyle name="Normal 12 7 4 2 2" xfId="4897" xr:uid="{58299620-17B8-4321-AEFC-F4C63A264D08}"/>
    <cellStyle name="Normal 12 7 4 3" xfId="4898" xr:uid="{970D9467-1DD1-4CBD-87C6-59D74E651A2B}"/>
    <cellStyle name="Normal 12 7 4 4" xfId="4899" xr:uid="{09529E5D-626C-400F-9B88-8696D9AAB276}"/>
    <cellStyle name="Normal 12 7 4 5" xfId="4900" xr:uid="{46D48A35-53D3-43F1-8EA3-8B01C92583B7}"/>
    <cellStyle name="Normal 12 7 5" xfId="4901" xr:uid="{689037E8-5549-468B-9468-0B00BA42E4E3}"/>
    <cellStyle name="Normal 12 7 5 2" xfId="4902" xr:uid="{036CF3C9-3BA5-4CB4-B74B-13F2E7403E08}"/>
    <cellStyle name="Normal 12 7 6" xfId="4903" xr:uid="{4D9132A1-C9F9-4FE6-96E8-742B3D1D7559}"/>
    <cellStyle name="Normal 12 7 7" xfId="4904" xr:uid="{FF220B2A-A45D-4A00-B6F9-F39983FAFCCC}"/>
    <cellStyle name="Normal 12 7 8" xfId="4905" xr:uid="{04838F6F-2F9C-4019-B866-53775D0F3F8B}"/>
    <cellStyle name="Normal 12 7 9" xfId="4906" xr:uid="{618DA807-B583-48AE-85DC-E4916B46488A}"/>
    <cellStyle name="Normal 12 8" xfId="4907" xr:uid="{1895518E-367A-4E77-B6F6-6E0DF9097009}"/>
    <cellStyle name="Normal 12 8 10" xfId="4908" xr:uid="{E3C531B4-44AF-4607-9570-076972E389AC}"/>
    <cellStyle name="Normal 12 8 11" xfId="4909" xr:uid="{F7D17E98-E735-4BCE-853E-7D69C745E333}"/>
    <cellStyle name="Normal 12 8 12" xfId="4910" xr:uid="{39768327-E691-4C8C-B700-02BF0D2D9563}"/>
    <cellStyle name="Normal 12 8 13" xfId="4911" xr:uid="{7743FAC7-1F68-4A9A-A9C9-7F5DEA411C61}"/>
    <cellStyle name="Normal 12 8 14" xfId="4912" xr:uid="{4F02DFDC-BEB1-4F40-9D8F-BFFF14C76397}"/>
    <cellStyle name="Normal 12 8 2" xfId="4913" xr:uid="{9C804A0B-22AD-4B4A-962C-55F0DAE41721}"/>
    <cellStyle name="Normal 12 8 2 10" xfId="4914" xr:uid="{67FE76D9-BC22-4953-BD78-43E07B32B8CE}"/>
    <cellStyle name="Normal 12 8 2 11" xfId="4915" xr:uid="{D006FC01-F6CF-4B00-AF4F-EF5B448952DF}"/>
    <cellStyle name="Normal 12 8 2 12" xfId="4916" xr:uid="{874A2412-8CDA-47BE-8AA4-31A2482EA54C}"/>
    <cellStyle name="Normal 12 8 2 13" xfId="4917" xr:uid="{012A225B-70B9-47D7-BB50-E544C56D1486}"/>
    <cellStyle name="Normal 12 8 2 2" xfId="4918" xr:uid="{58DC1D5A-7F29-48BE-B022-175C230A61B5}"/>
    <cellStyle name="Normal 12 8 2 2 10" xfId="4919" xr:uid="{D117723D-9BF6-4BE2-A9E4-59A7C25A672B}"/>
    <cellStyle name="Normal 12 8 2 2 11" xfId="4920" xr:uid="{2B610F7E-FECC-41CF-8002-E112B32A8026}"/>
    <cellStyle name="Normal 12 8 2 2 2" xfId="4921" xr:uid="{E0EC75C1-2451-42E4-828D-98BDAA48A605}"/>
    <cellStyle name="Normal 12 8 2 2 2 2" xfId="4922" xr:uid="{0AE4385E-D288-4CD7-BD55-813E7F4713B1}"/>
    <cellStyle name="Normal 12 8 2 2 2 2 2" xfId="4923" xr:uid="{4DB30C4F-D780-494C-B41E-CB93C49603BE}"/>
    <cellStyle name="Normal 12 8 2 2 2 3" xfId="4924" xr:uid="{90EC2961-95AE-401A-9FF1-98E78AEC5608}"/>
    <cellStyle name="Normal 12 8 2 2 2 4" xfId="4925" xr:uid="{697AB92E-04F6-45C8-BBE6-E4C896B84625}"/>
    <cellStyle name="Normal 12 8 2 2 2 5" xfId="4926" xr:uid="{D9018528-536C-4744-9E36-712C7FDA860F}"/>
    <cellStyle name="Normal 12 8 2 2 3" xfId="4927" xr:uid="{EED9550E-FD59-44B3-8A73-3804746D4344}"/>
    <cellStyle name="Normal 12 8 2 2 3 2" xfId="4928" xr:uid="{58529415-FAC1-4886-ACF6-67BB14A2C922}"/>
    <cellStyle name="Normal 12 8 2 2 4" xfId="4929" xr:uid="{7E388178-4BD3-431A-93E6-1CF819F9E9D5}"/>
    <cellStyle name="Normal 12 8 2 2 5" xfId="4930" xr:uid="{C3A86214-6FFA-4A9E-A6BC-765568DD06C3}"/>
    <cellStyle name="Normal 12 8 2 2 6" xfId="4931" xr:uid="{81C54C7E-D7CC-4C20-800F-C42341FDB896}"/>
    <cellStyle name="Normal 12 8 2 2 7" xfId="4932" xr:uid="{51885C00-1729-44AA-9100-46831513DA5B}"/>
    <cellStyle name="Normal 12 8 2 2 8" xfId="4933" xr:uid="{E967777C-A8ED-417B-953E-526D0CFDD0BF}"/>
    <cellStyle name="Normal 12 8 2 2 9" xfId="4934" xr:uid="{0B2F76FD-EED7-4FD6-91AB-605028C0E849}"/>
    <cellStyle name="Normal 12 8 2 3" xfId="4935" xr:uid="{5F093E9A-78B8-4989-A5B2-B7C04D004FAD}"/>
    <cellStyle name="Normal 12 8 2 3 2" xfId="4936" xr:uid="{7746C584-C91E-4C03-AC8E-BB03BEF6721C}"/>
    <cellStyle name="Normal 12 8 2 3 2 2" xfId="4937" xr:uid="{AEFAEC93-743F-4EAF-ABCE-EDD81800DB03}"/>
    <cellStyle name="Normal 12 8 2 3 3" xfId="4938" xr:uid="{474F179F-D0D9-416A-B1A2-4EC61668CBB6}"/>
    <cellStyle name="Normal 12 8 2 3 4" xfId="4939" xr:uid="{1373FAF1-D861-47B0-8D5A-95B2521C78D0}"/>
    <cellStyle name="Normal 12 8 2 3 5" xfId="4940" xr:uid="{420C98C3-C6B7-45E7-B034-FFA85D1B777F}"/>
    <cellStyle name="Normal 12 8 2 4" xfId="4941" xr:uid="{C5F89D68-23A6-45A3-BF1B-DC3A0F0965F9}"/>
    <cellStyle name="Normal 12 8 2 4 2" xfId="4942" xr:uid="{85E0B9A7-D26C-4706-A7B3-F4BF87833F1D}"/>
    <cellStyle name="Normal 12 8 2 5" xfId="4943" xr:uid="{9797948A-2991-44B2-B42E-D46B880DC7E2}"/>
    <cellStyle name="Normal 12 8 2 6" xfId="4944" xr:uid="{1A6FA663-AE7F-4A4B-8FDB-31579592AC29}"/>
    <cellStyle name="Normal 12 8 2 7" xfId="4945" xr:uid="{A7A4B9B4-43EA-4525-BBA5-C46E29797F3B}"/>
    <cellStyle name="Normal 12 8 2 8" xfId="4946" xr:uid="{9C01B960-477E-4EC8-9BAF-3B6B70ADB842}"/>
    <cellStyle name="Normal 12 8 2 9" xfId="4947" xr:uid="{9F9C3C30-6C20-48FE-B3CD-4C61683F88BE}"/>
    <cellStyle name="Normal 12 8 3" xfId="4948" xr:uid="{0AC69845-5D0E-4251-9205-19C6942F7ED7}"/>
    <cellStyle name="Normal 12 8 3 10" xfId="4949" xr:uid="{DE742ED4-AA8C-4927-BA20-5D5136D09D44}"/>
    <cellStyle name="Normal 12 8 3 11" xfId="4950" xr:uid="{7A2383B3-DD51-465E-81D0-F40F6DFF5455}"/>
    <cellStyle name="Normal 12 8 3 2" xfId="4951" xr:uid="{7968668B-14E9-49C7-AE28-DDA29D7A881F}"/>
    <cellStyle name="Normal 12 8 3 2 2" xfId="4952" xr:uid="{C563A346-F98C-4E09-8F68-FA8B6925D543}"/>
    <cellStyle name="Normal 12 8 3 2 2 2" xfId="4953" xr:uid="{13B4F079-0863-431F-8D67-C27CA76D0CB1}"/>
    <cellStyle name="Normal 12 8 3 2 3" xfId="4954" xr:uid="{2596AF5B-B601-45AD-B01B-080B66904E3B}"/>
    <cellStyle name="Normal 12 8 3 2 4" xfId="4955" xr:uid="{97DA29F2-0BBB-45DC-B2C5-1FE9678F8D36}"/>
    <cellStyle name="Normal 12 8 3 2 5" xfId="4956" xr:uid="{15B7004E-23B4-4426-9072-C5D5BE1D4FE2}"/>
    <cellStyle name="Normal 12 8 3 3" xfId="4957" xr:uid="{E2F752A5-A47B-45C4-A1CB-4EE608E0454D}"/>
    <cellStyle name="Normal 12 8 3 3 2" xfId="4958" xr:uid="{720968D3-A5BF-45E8-88DA-3D1BB5B8A6DB}"/>
    <cellStyle name="Normal 12 8 3 4" xfId="4959" xr:uid="{8AC974C2-7DD0-4EBE-AE6A-5EC0DC21640E}"/>
    <cellStyle name="Normal 12 8 3 5" xfId="4960" xr:uid="{DB7D0962-6058-4212-BEFE-25FBBE5033B8}"/>
    <cellStyle name="Normal 12 8 3 6" xfId="4961" xr:uid="{3850DCD1-9890-4EBB-AF43-425281E9AD45}"/>
    <cellStyle name="Normal 12 8 3 7" xfId="4962" xr:uid="{636FE83A-9497-4ED2-99DF-9AA05AB7F671}"/>
    <cellStyle name="Normal 12 8 3 8" xfId="4963" xr:uid="{41929002-C545-40B8-8508-DDE211C337D1}"/>
    <cellStyle name="Normal 12 8 3 9" xfId="4964" xr:uid="{6EDE2A75-1C8B-46CE-BF78-61B57F83C197}"/>
    <cellStyle name="Normal 12 8 4" xfId="4965" xr:uid="{7F62E695-7FAE-4AE4-A5EF-1AEFF5516610}"/>
    <cellStyle name="Normal 12 8 4 2" xfId="4966" xr:uid="{B703541E-0C96-41EA-966A-DA05CFD1BEC2}"/>
    <cellStyle name="Normal 12 8 4 2 2" xfId="4967" xr:uid="{25CF66E8-874A-43B3-9208-F7427C9ECD02}"/>
    <cellStyle name="Normal 12 8 4 3" xfId="4968" xr:uid="{7C88A0B5-61D6-46F3-A0A9-93E5FBA61B57}"/>
    <cellStyle name="Normal 12 8 4 4" xfId="4969" xr:uid="{7909CCA2-8B65-4E29-A581-9DC55D6F1D0E}"/>
    <cellStyle name="Normal 12 8 4 5" xfId="4970" xr:uid="{73364C2C-2136-4297-999E-C20D80A48FB9}"/>
    <cellStyle name="Normal 12 8 5" xfId="4971" xr:uid="{5A49D6AB-1922-4866-8CC0-9CB94354D583}"/>
    <cellStyle name="Normal 12 8 5 2" xfId="4972" xr:uid="{39CA1DEB-BAE3-44F5-B4C4-A32467F5D66E}"/>
    <cellStyle name="Normal 12 8 6" xfId="4973" xr:uid="{33AE4CD7-50B5-4EB8-BB69-D47111A78995}"/>
    <cellStyle name="Normal 12 8 7" xfId="4974" xr:uid="{52DAB300-3A05-43A0-BBF8-DC14633C9C53}"/>
    <cellStyle name="Normal 12 8 8" xfId="4975" xr:uid="{8F8808EA-BF6C-45C8-8F66-81ED6379A854}"/>
    <cellStyle name="Normal 12 8 9" xfId="4976" xr:uid="{41B9BCF0-560D-4FD7-9027-FB7230E5EC59}"/>
    <cellStyle name="Normal 12 9" xfId="4977" xr:uid="{AE019611-0A20-4A1F-87EB-D43EEFFC1A6C}"/>
    <cellStyle name="Normal 12 9 10" xfId="4978" xr:uid="{01F014B7-8DDB-4AE3-B8A0-E97107C52538}"/>
    <cellStyle name="Normal 12 9 11" xfId="4979" xr:uid="{23D1EEB3-77D7-4BD6-BF18-F532A6AE8F1F}"/>
    <cellStyle name="Normal 12 9 12" xfId="4980" xr:uid="{50F51373-7093-406D-A2A8-F2F7FB668504}"/>
    <cellStyle name="Normal 12 9 13" xfId="4981" xr:uid="{FDAAAE82-C66D-45B5-BF5E-B51E4D3E95D1}"/>
    <cellStyle name="Normal 12 9 14" xfId="4982" xr:uid="{A3D3D8F3-D264-40D6-9A60-A2A11F21B802}"/>
    <cellStyle name="Normal 12 9 2" xfId="4983" xr:uid="{8433483D-C96C-4834-8514-C4F05D8A6A01}"/>
    <cellStyle name="Normal 12 9 2 10" xfId="4984" xr:uid="{861B5155-1FFA-4962-A4D5-F55C09D60D7F}"/>
    <cellStyle name="Normal 12 9 2 11" xfId="4985" xr:uid="{DE8C5185-2F77-4F18-B7CD-CA4F10B15D8A}"/>
    <cellStyle name="Normal 12 9 2 12" xfId="4986" xr:uid="{C9044C65-ABBA-490B-9039-0A14D722E5CD}"/>
    <cellStyle name="Normal 12 9 2 13" xfId="4987" xr:uid="{58720680-1B46-4E94-B36C-77CEFE65FCF3}"/>
    <cellStyle name="Normal 12 9 2 2" xfId="4988" xr:uid="{7C4E7A9B-EF16-4805-82B1-6501D68838A2}"/>
    <cellStyle name="Normal 12 9 2 2 10" xfId="4989" xr:uid="{935B2B78-D175-4328-8825-23391813BAD8}"/>
    <cellStyle name="Normal 12 9 2 2 11" xfId="4990" xr:uid="{27717646-DBA0-4E06-A994-709A06F25633}"/>
    <cellStyle name="Normal 12 9 2 2 2" xfId="4991" xr:uid="{F49F7981-D47B-4638-8BA8-29F9277BE657}"/>
    <cellStyle name="Normal 12 9 2 2 2 2" xfId="4992" xr:uid="{B516CF28-AB5B-423B-AA4C-38328B8F0337}"/>
    <cellStyle name="Normal 12 9 2 2 2 2 2" xfId="4993" xr:uid="{DD067F05-E86F-4D95-B6D0-AE0BB50BFD38}"/>
    <cellStyle name="Normal 12 9 2 2 2 3" xfId="4994" xr:uid="{5A003C63-7C72-443B-AB71-C9011C07905A}"/>
    <cellStyle name="Normal 12 9 2 2 2 4" xfId="4995" xr:uid="{3A88C9AC-B80B-4868-AA32-04D5B23BA007}"/>
    <cellStyle name="Normal 12 9 2 2 2 5" xfId="4996" xr:uid="{883D5BD7-121B-41D7-BBC8-5C6059DE7451}"/>
    <cellStyle name="Normal 12 9 2 2 3" xfId="4997" xr:uid="{6FFE212D-C54F-4119-B5CE-697B28E4DDF7}"/>
    <cellStyle name="Normal 12 9 2 2 3 2" xfId="4998" xr:uid="{F60C4DA1-A3DC-47CD-B83B-938B7AAF39FB}"/>
    <cellStyle name="Normal 12 9 2 2 4" xfId="4999" xr:uid="{9266AB11-15F4-47D7-875C-813D45F5CCC6}"/>
    <cellStyle name="Normal 12 9 2 2 5" xfId="5000" xr:uid="{9F52A44E-7301-4192-9A5E-0E955BD3EE88}"/>
    <cellStyle name="Normal 12 9 2 2 6" xfId="5001" xr:uid="{6C653603-C968-4F68-8A65-F33CFFE2960F}"/>
    <cellStyle name="Normal 12 9 2 2 7" xfId="5002" xr:uid="{D6C56F61-BB19-4246-96AD-16CB1950AAE1}"/>
    <cellStyle name="Normal 12 9 2 2 8" xfId="5003" xr:uid="{90B90860-B57B-4926-8E02-5CAE47877CD1}"/>
    <cellStyle name="Normal 12 9 2 2 9" xfId="5004" xr:uid="{D101643F-D4B8-409D-A5D0-A2EA580A5B6C}"/>
    <cellStyle name="Normal 12 9 2 3" xfId="5005" xr:uid="{62EF04FA-FC85-4B6B-B03F-DD76B34CF572}"/>
    <cellStyle name="Normal 12 9 2 3 2" xfId="5006" xr:uid="{28B5D8A1-67D7-4AE0-9D80-8E6BEEA1E96A}"/>
    <cellStyle name="Normal 12 9 2 3 2 2" xfId="5007" xr:uid="{4E92B4E7-E5B5-49B4-B7A1-D99C1F942A3F}"/>
    <cellStyle name="Normal 12 9 2 3 3" xfId="5008" xr:uid="{83B9AE42-45D5-4F54-A5CA-A33712277FCD}"/>
    <cellStyle name="Normal 12 9 2 3 4" xfId="5009" xr:uid="{D8E0840C-9E6D-451B-80F9-6E602AB120DB}"/>
    <cellStyle name="Normal 12 9 2 3 5" xfId="5010" xr:uid="{96B82FAF-2857-4CCC-A89E-EC6106DA3AE8}"/>
    <cellStyle name="Normal 12 9 2 4" xfId="5011" xr:uid="{D193411D-AE1F-4676-B03E-DD6304020847}"/>
    <cellStyle name="Normal 12 9 2 4 2" xfId="5012" xr:uid="{0A32874F-0BA2-4113-8A95-FBC42C0FAE2D}"/>
    <cellStyle name="Normal 12 9 2 5" xfId="5013" xr:uid="{832EF086-ABB5-47FB-A55D-9200BD268903}"/>
    <cellStyle name="Normal 12 9 2 6" xfId="5014" xr:uid="{001B9434-CE62-476B-90A4-EDDA0E5A7CAD}"/>
    <cellStyle name="Normal 12 9 2 7" xfId="5015" xr:uid="{174CC8A6-64E5-46E2-9769-FDF6BCD8E18F}"/>
    <cellStyle name="Normal 12 9 2 8" xfId="5016" xr:uid="{FA1FCDF4-575D-43D4-B7D5-B21AB1B4DE66}"/>
    <cellStyle name="Normal 12 9 2 9" xfId="5017" xr:uid="{D08A7C3E-E0CF-4D69-BE1D-6D5C56A7CDC5}"/>
    <cellStyle name="Normal 12 9 3" xfId="5018" xr:uid="{7857F574-4A07-4F1E-8FCB-0663D86F22FE}"/>
    <cellStyle name="Normal 12 9 3 10" xfId="5019" xr:uid="{ED3CB29D-8854-44AC-A2AB-1B4D61BE95F3}"/>
    <cellStyle name="Normal 12 9 3 11" xfId="5020" xr:uid="{E5F60939-AD46-4003-92B1-5303EC86BA3B}"/>
    <cellStyle name="Normal 12 9 3 2" xfId="5021" xr:uid="{53A52511-DB99-46AF-B6C5-6C8FF7A5A505}"/>
    <cellStyle name="Normal 12 9 3 2 2" xfId="5022" xr:uid="{C588D6E0-546B-4318-8C39-7B229B557173}"/>
    <cellStyle name="Normal 12 9 3 2 2 2" xfId="5023" xr:uid="{C76AF13A-8680-406A-A97B-E3D5DF96E550}"/>
    <cellStyle name="Normal 12 9 3 2 3" xfId="5024" xr:uid="{C4DD4DA8-5105-4E17-B420-018455FA834A}"/>
    <cellStyle name="Normal 12 9 3 2 4" xfId="5025" xr:uid="{20972B32-8045-4D27-82FD-15701C25A9D7}"/>
    <cellStyle name="Normal 12 9 3 2 5" xfId="5026" xr:uid="{719B6216-118A-43A4-8249-9104EE915CA9}"/>
    <cellStyle name="Normal 12 9 3 3" xfId="5027" xr:uid="{5A65364A-8A09-4F9F-911C-AE52277A5339}"/>
    <cellStyle name="Normal 12 9 3 3 2" xfId="5028" xr:uid="{2FC4D68E-464E-45B1-9420-C33C9CE182A8}"/>
    <cellStyle name="Normal 12 9 3 4" xfId="5029" xr:uid="{32E2C807-9F18-45BA-8C83-9B5DF34285F0}"/>
    <cellStyle name="Normal 12 9 3 5" xfId="5030" xr:uid="{EB78BDC4-7725-429C-8464-4ACE009F5D44}"/>
    <cellStyle name="Normal 12 9 3 6" xfId="5031" xr:uid="{5476128A-A921-4B2E-BC5A-DA52A6E148C3}"/>
    <cellStyle name="Normal 12 9 3 7" xfId="5032" xr:uid="{8B06F695-CBC1-42AF-918F-B1BA51527413}"/>
    <cellStyle name="Normal 12 9 3 8" xfId="5033" xr:uid="{ED571715-30A1-4FEE-B12B-F3E5BFEBEB1D}"/>
    <cellStyle name="Normal 12 9 3 9" xfId="5034" xr:uid="{97428E61-3259-44CD-9E49-318F8E18C24E}"/>
    <cellStyle name="Normal 12 9 4" xfId="5035" xr:uid="{635D418A-3485-4E2D-ADF5-B09A12637535}"/>
    <cellStyle name="Normal 12 9 4 2" xfId="5036" xr:uid="{18A37894-FF37-4225-95E2-DB3675E1BFE1}"/>
    <cellStyle name="Normal 12 9 4 2 2" xfId="5037" xr:uid="{03A2CA31-2748-4839-A6CA-85585F3B1BBE}"/>
    <cellStyle name="Normal 12 9 4 3" xfId="5038" xr:uid="{66ACD1F8-4741-4381-9EB2-DAC895A196B7}"/>
    <cellStyle name="Normal 12 9 4 4" xfId="5039" xr:uid="{E4C2F3D7-3E6D-46E3-87B1-50773FE47B42}"/>
    <cellStyle name="Normal 12 9 4 5" xfId="5040" xr:uid="{E2371F06-2B5F-4D58-8D47-482C5E41F675}"/>
    <cellStyle name="Normal 12 9 5" xfId="5041" xr:uid="{DC845211-8D6B-45D1-BED9-310E0278860F}"/>
    <cellStyle name="Normal 12 9 5 2" xfId="5042" xr:uid="{9B53B4C2-325D-491C-BE43-F21C3337D679}"/>
    <cellStyle name="Normal 12 9 6" xfId="5043" xr:uid="{9C2B33FE-C296-4BFE-B448-5114BB30EFDF}"/>
    <cellStyle name="Normal 12 9 7" xfId="5044" xr:uid="{76E8BFA2-9032-4A76-A080-59484F45ACF8}"/>
    <cellStyle name="Normal 12 9 8" xfId="5045" xr:uid="{26A449D1-87E4-4246-982E-65C6F923E9EC}"/>
    <cellStyle name="Normal 12 9 9" xfId="5046" xr:uid="{1AE7A22A-AE96-45B0-8A0A-0E6929C09670}"/>
    <cellStyle name="Normal 120" xfId="5047" xr:uid="{F4287847-5263-4E32-ABA1-E0BEEEB67347}"/>
    <cellStyle name="Normal 121" xfId="5048" xr:uid="{BE8F5D70-7570-4955-9EF0-D23BAD69AFC2}"/>
    <cellStyle name="Normal 122" xfId="5049" xr:uid="{F2241A85-5F8A-4C9F-8797-091364242777}"/>
    <cellStyle name="Normal 123" xfId="5050" xr:uid="{FF3664D5-4362-4B26-AA62-0A87F474AB14}"/>
    <cellStyle name="Normal 124" xfId="5051" xr:uid="{44C30EB2-BE4C-4B4E-B910-B88D0877E0F0}"/>
    <cellStyle name="Normal 125" xfId="5052" xr:uid="{3ECBAD0E-50F0-4335-A7A1-92C67FAFB6A1}"/>
    <cellStyle name="Normal 126" xfId="5053" xr:uid="{8D369450-AB38-4FAC-A3C9-B0DE15D93837}"/>
    <cellStyle name="Normal 127" xfId="5054" xr:uid="{9065F480-1D11-4A5F-B653-25371D5429C2}"/>
    <cellStyle name="Normal 128" xfId="5055" xr:uid="{D746070B-B8B0-42D0-AF9A-339E01DE1C4B}"/>
    <cellStyle name="Normal 129" xfId="5056" xr:uid="{BCAB56B7-8D50-4B48-8259-5E18A7677F23}"/>
    <cellStyle name="Normal 13" xfId="5057" xr:uid="{948ED660-EA17-45CA-9E46-BA18671753A5}"/>
    <cellStyle name="Normal 13 10" xfId="5058" xr:uid="{7C510751-5EEF-49D2-B532-15F2E7CBA798}"/>
    <cellStyle name="Normal 13 10 10" xfId="5059" xr:uid="{43AC1418-54EF-4A5A-8B77-9007E272472F}"/>
    <cellStyle name="Normal 13 10 11" xfId="5060" xr:uid="{F91A57AF-11AA-4BE7-A011-DB40EB71937B}"/>
    <cellStyle name="Normal 13 10 12" xfId="5061" xr:uid="{95AA2BA7-1723-40DA-B6B6-C06978D5524E}"/>
    <cellStyle name="Normal 13 10 13" xfId="5062" xr:uid="{BC3934CB-CCBB-4B11-A091-E2BBAD7401A5}"/>
    <cellStyle name="Normal 13 10 14" xfId="5063" xr:uid="{6139BBFC-5A7A-42F5-BB26-838FAA378C15}"/>
    <cellStyle name="Normal 13 10 2" xfId="5064" xr:uid="{B2B3A7E2-CC12-4C71-81C5-B2F934A5C2F2}"/>
    <cellStyle name="Normal 13 10 2 10" xfId="5065" xr:uid="{DDF8B9D1-22CE-4DE0-ACA1-1D0352A13E2E}"/>
    <cellStyle name="Normal 13 10 2 11" xfId="5066" xr:uid="{687EACFD-BC90-4F6E-B361-EFD0296583EB}"/>
    <cellStyle name="Normal 13 10 2 12" xfId="5067" xr:uid="{AA022802-B7BB-4400-ACF7-BE0D2777FD15}"/>
    <cellStyle name="Normal 13 10 2 13" xfId="5068" xr:uid="{4EB86C44-4220-4208-8AE7-1DFEC701F2CD}"/>
    <cellStyle name="Normal 13 10 2 2" xfId="5069" xr:uid="{EC47CC80-071D-4209-A5C2-6BEBB403D7A6}"/>
    <cellStyle name="Normal 13 10 2 2 10" xfId="5070" xr:uid="{B89A4D98-B7BE-4CBD-87ED-F4B5F5218727}"/>
    <cellStyle name="Normal 13 10 2 2 11" xfId="5071" xr:uid="{A621319E-2211-483C-A138-F9C2B74B73A9}"/>
    <cellStyle name="Normal 13 10 2 2 2" xfId="5072" xr:uid="{06267657-4AA7-4434-BB76-65ECBEA1C99B}"/>
    <cellStyle name="Normal 13 10 2 2 2 2" xfId="5073" xr:uid="{7D6DA203-5FC3-44D5-B4A1-7C02757DA80B}"/>
    <cellStyle name="Normal 13 10 2 2 2 2 2" xfId="5074" xr:uid="{4718A37D-C2C3-4149-B8F4-6F2CE70E8403}"/>
    <cellStyle name="Normal 13 10 2 2 2 3" xfId="5075" xr:uid="{CD20A280-2300-43C1-B10A-1B6D983E0F19}"/>
    <cellStyle name="Normal 13 10 2 2 2 4" xfId="5076" xr:uid="{4E72FA28-E9FD-42CE-A63F-F5A47109168C}"/>
    <cellStyle name="Normal 13 10 2 2 2 5" xfId="5077" xr:uid="{8BFF3769-9C45-43F1-AA5C-7C42F4BB8F45}"/>
    <cellStyle name="Normal 13 10 2 2 3" xfId="5078" xr:uid="{A8481D10-5CAB-4857-A007-AA3852753D22}"/>
    <cellStyle name="Normal 13 10 2 2 3 2" xfId="5079" xr:uid="{2C9D7916-4E11-427B-B6FA-EE87291FDA46}"/>
    <cellStyle name="Normal 13 10 2 2 4" xfId="5080" xr:uid="{31931D99-02A7-4F02-B287-DAFCD27B5EDD}"/>
    <cellStyle name="Normal 13 10 2 2 5" xfId="5081" xr:uid="{751CF4F8-E862-476E-8A78-1EE66A608F02}"/>
    <cellStyle name="Normal 13 10 2 2 6" xfId="5082" xr:uid="{250BDF9B-EBDD-4BE9-BC48-F8130219A35F}"/>
    <cellStyle name="Normal 13 10 2 2 7" xfId="5083" xr:uid="{6B41B18B-7FD1-47B0-BE5D-CD66FB026748}"/>
    <cellStyle name="Normal 13 10 2 2 8" xfId="5084" xr:uid="{07294B1D-DBCB-42E0-87BF-44790B86B4BD}"/>
    <cellStyle name="Normal 13 10 2 2 9" xfId="5085" xr:uid="{115C8E02-D55B-41FC-BA4A-E2D3C5B3CDA1}"/>
    <cellStyle name="Normal 13 10 2 3" xfId="5086" xr:uid="{42820A68-D659-4832-8A20-A5100CDC9433}"/>
    <cellStyle name="Normal 13 10 2 3 2" xfId="5087" xr:uid="{B154AB96-7616-4229-9CE8-71C4101C1F69}"/>
    <cellStyle name="Normal 13 10 2 3 2 2" xfId="5088" xr:uid="{2C7D3AF3-0B8B-4902-A4E9-DC92E31C53D6}"/>
    <cellStyle name="Normal 13 10 2 3 3" xfId="5089" xr:uid="{9A39B455-3A81-4053-88C1-1307EA178D83}"/>
    <cellStyle name="Normal 13 10 2 3 4" xfId="5090" xr:uid="{0C5024DF-B348-4794-8218-E18111A00FA6}"/>
    <cellStyle name="Normal 13 10 2 3 5" xfId="5091" xr:uid="{B29896A5-4A79-4A66-9677-98EA9EA970CB}"/>
    <cellStyle name="Normal 13 10 2 4" xfId="5092" xr:uid="{A626DCD8-FE9D-4DDD-AEF3-F16E245B1616}"/>
    <cellStyle name="Normal 13 10 2 4 2" xfId="5093" xr:uid="{FF24EA87-5DFE-43E5-9A0F-69573DF09FD4}"/>
    <cellStyle name="Normal 13 10 2 5" xfId="5094" xr:uid="{4BDAF305-19F5-4C2A-B25A-A525714D08AE}"/>
    <cellStyle name="Normal 13 10 2 6" xfId="5095" xr:uid="{92634AA3-A982-4982-AFF4-22CA5C5160F0}"/>
    <cellStyle name="Normal 13 10 2 7" xfId="5096" xr:uid="{EACF398B-FA6A-4EF7-A05B-8346FB5AC339}"/>
    <cellStyle name="Normal 13 10 2 8" xfId="5097" xr:uid="{62BF0339-D9E3-4CCE-B8DE-6CD1690111BF}"/>
    <cellStyle name="Normal 13 10 2 9" xfId="5098" xr:uid="{AF464B37-56BD-4AA1-A3F7-AC3F13C62EB4}"/>
    <cellStyle name="Normal 13 10 3" xfId="5099" xr:uid="{66795756-0EAD-4A38-8CAA-3D37ABD92D37}"/>
    <cellStyle name="Normal 13 10 3 10" xfId="5100" xr:uid="{EC0F532C-8108-458B-99CB-E8B666C870B0}"/>
    <cellStyle name="Normal 13 10 3 11" xfId="5101" xr:uid="{32C64C40-CBE1-4725-B61B-8B9BE0F9DAB6}"/>
    <cellStyle name="Normal 13 10 3 2" xfId="5102" xr:uid="{B93003D5-550F-4FEE-8E40-9475181107CD}"/>
    <cellStyle name="Normal 13 10 3 2 2" xfId="5103" xr:uid="{54AFC6A0-B0AD-4912-A5FB-F4099D0DDCC0}"/>
    <cellStyle name="Normal 13 10 3 2 2 2" xfId="5104" xr:uid="{75D4D72F-16AE-4B6A-9BB3-861E0CA9B215}"/>
    <cellStyle name="Normal 13 10 3 2 3" xfId="5105" xr:uid="{9AD1B655-5FED-4386-9282-88C3103A41DB}"/>
    <cellStyle name="Normal 13 10 3 2 4" xfId="5106" xr:uid="{25930104-EC8F-43F7-8FF1-4F0213B5D977}"/>
    <cellStyle name="Normal 13 10 3 2 5" xfId="5107" xr:uid="{ECBDDCC6-90F7-4B6F-87B3-C099426A7AD1}"/>
    <cellStyle name="Normal 13 10 3 3" xfId="5108" xr:uid="{1A2B79EC-E2C9-4D40-9495-024A8F1A0EA4}"/>
    <cellStyle name="Normal 13 10 3 3 2" xfId="5109" xr:uid="{E74D0FBD-66A2-417E-87DA-4D5D3B4CF726}"/>
    <cellStyle name="Normal 13 10 3 4" xfId="5110" xr:uid="{5FAE972A-4217-4401-BF2F-50064D0469C2}"/>
    <cellStyle name="Normal 13 10 3 5" xfId="5111" xr:uid="{B2584697-250A-4726-A946-DBAC7AA6C270}"/>
    <cellStyle name="Normal 13 10 3 6" xfId="5112" xr:uid="{35C2C137-D2C1-4884-A0C2-FCB52A37297A}"/>
    <cellStyle name="Normal 13 10 3 7" xfId="5113" xr:uid="{5CF89CB8-3A6A-44AF-8B88-83EA0F7B9B95}"/>
    <cellStyle name="Normal 13 10 3 8" xfId="5114" xr:uid="{6F5C9A4F-A5CB-4479-B68B-D3FC85B1CF64}"/>
    <cellStyle name="Normal 13 10 3 9" xfId="5115" xr:uid="{586DA348-FC35-4086-9D80-F3A1D4C91DB4}"/>
    <cellStyle name="Normal 13 10 4" xfId="5116" xr:uid="{56FB6325-6974-4771-80FE-1CC2917732E9}"/>
    <cellStyle name="Normal 13 10 4 2" xfId="5117" xr:uid="{BA153A9F-1D88-458A-A251-7F3BF22D7866}"/>
    <cellStyle name="Normal 13 10 4 2 2" xfId="5118" xr:uid="{B4982A15-D722-4EF8-BE58-E0AF531DE267}"/>
    <cellStyle name="Normal 13 10 4 3" xfId="5119" xr:uid="{DD89696B-9A69-4BA5-88C3-BDB9AE05EA6A}"/>
    <cellStyle name="Normal 13 10 4 4" xfId="5120" xr:uid="{A29343AB-7C83-4F66-A74B-DE1EE780F246}"/>
    <cellStyle name="Normal 13 10 4 5" xfId="5121" xr:uid="{2C5C60C5-5B92-4DFC-8C83-276E1E6322D0}"/>
    <cellStyle name="Normal 13 10 5" xfId="5122" xr:uid="{F69B6E3F-507E-4827-9CB5-4061CE753123}"/>
    <cellStyle name="Normal 13 10 5 2" xfId="5123" xr:uid="{4940E6A9-0EF8-4138-95B8-D3843B66B5A7}"/>
    <cellStyle name="Normal 13 10 6" xfId="5124" xr:uid="{5DBA0202-2468-414C-89FF-AA91498CC7F9}"/>
    <cellStyle name="Normal 13 10 7" xfId="5125" xr:uid="{7D11BAC1-55CE-4846-8971-B8B718A24C46}"/>
    <cellStyle name="Normal 13 10 8" xfId="5126" xr:uid="{85B7D473-811D-4CFC-9674-752CA68345BE}"/>
    <cellStyle name="Normal 13 10 9" xfId="5127" xr:uid="{669919F8-7477-404A-B807-BAD0EB9F9293}"/>
    <cellStyle name="Normal 13 11" xfId="5128" xr:uid="{812CC534-0802-45D8-BB1C-1CF83B943844}"/>
    <cellStyle name="Normal 13 11 10" xfId="5129" xr:uid="{68ADB51F-E384-49AA-B4E0-2B67BDA928DF}"/>
    <cellStyle name="Normal 13 11 11" xfId="5130" xr:uid="{E7F84FF1-D866-4EEC-A0BF-A7CF90E07861}"/>
    <cellStyle name="Normal 13 11 12" xfId="5131" xr:uid="{6B115211-BB24-42DC-84E7-859048467F2C}"/>
    <cellStyle name="Normal 13 11 13" xfId="5132" xr:uid="{27429FD3-4147-4F38-BF01-12FF783DCCB3}"/>
    <cellStyle name="Normal 13 11 14" xfId="5133" xr:uid="{D0E27B8A-1609-4B72-A8D6-0D4110F92F70}"/>
    <cellStyle name="Normal 13 11 2" xfId="5134" xr:uid="{95F797EC-BC7F-4DFB-81B5-6CAF9833C084}"/>
    <cellStyle name="Normal 13 11 2 10" xfId="5135" xr:uid="{256C679E-421C-404E-8284-2A4D2009F3C0}"/>
    <cellStyle name="Normal 13 11 2 11" xfId="5136" xr:uid="{7D296C94-ECA9-46FE-8661-C7A96A07476D}"/>
    <cellStyle name="Normal 13 11 2 12" xfId="5137" xr:uid="{75ED34CA-8812-47CD-8BB6-0D977C6C6903}"/>
    <cellStyle name="Normal 13 11 2 13" xfId="5138" xr:uid="{98E76DC0-E38B-49FE-9334-4D895B72F33B}"/>
    <cellStyle name="Normal 13 11 2 2" xfId="5139" xr:uid="{28BEA1AC-D48C-4B6F-99E7-A1CD00F51386}"/>
    <cellStyle name="Normal 13 11 2 2 10" xfId="5140" xr:uid="{6E09ABC1-B3CD-4E19-8972-F9A47F54B0AB}"/>
    <cellStyle name="Normal 13 11 2 2 11" xfId="5141" xr:uid="{ECDC400C-A6DC-450A-88F3-2AB38254AEC9}"/>
    <cellStyle name="Normal 13 11 2 2 2" xfId="5142" xr:uid="{237B279D-F79E-4053-993B-17D13C88121F}"/>
    <cellStyle name="Normal 13 11 2 2 2 2" xfId="5143" xr:uid="{48F193E5-5A96-4361-AD8B-E312662A8438}"/>
    <cellStyle name="Normal 13 11 2 2 2 2 2" xfId="5144" xr:uid="{3432AC68-B9FD-4536-B58F-ED411556F9B0}"/>
    <cellStyle name="Normal 13 11 2 2 2 3" xfId="5145" xr:uid="{F5880CDD-93E7-450A-93A6-6F7BABB3B705}"/>
    <cellStyle name="Normal 13 11 2 2 2 4" xfId="5146" xr:uid="{91CAAED4-06FF-4DD0-BB2E-FE8BE4EE31F0}"/>
    <cellStyle name="Normal 13 11 2 2 2 5" xfId="5147" xr:uid="{229DD3C9-0D35-4D67-AE01-B9A974B8E458}"/>
    <cellStyle name="Normal 13 11 2 2 3" xfId="5148" xr:uid="{561718CB-FA66-41F4-9D0E-0A332809ED12}"/>
    <cellStyle name="Normal 13 11 2 2 3 2" xfId="5149" xr:uid="{3F89E08B-C5B0-489E-B4ED-A9B58C4274E9}"/>
    <cellStyle name="Normal 13 11 2 2 4" xfId="5150" xr:uid="{19534547-8CC5-49CF-A035-2AAFB8DEE1AC}"/>
    <cellStyle name="Normal 13 11 2 2 5" xfId="5151" xr:uid="{6FD40E8D-468D-41EB-8C83-3102D2366CF1}"/>
    <cellStyle name="Normal 13 11 2 2 6" xfId="5152" xr:uid="{8C70B7CF-A56F-4160-9971-CB97D5EEB1F9}"/>
    <cellStyle name="Normal 13 11 2 2 7" xfId="5153" xr:uid="{D0D4038C-2BB1-4461-B95B-99FEA81BF16D}"/>
    <cellStyle name="Normal 13 11 2 2 8" xfId="5154" xr:uid="{4F15E847-2C86-4C21-B83A-31FFB3820C4E}"/>
    <cellStyle name="Normal 13 11 2 2 9" xfId="5155" xr:uid="{DFEC85FD-B7B8-406B-A301-B06352787409}"/>
    <cellStyle name="Normal 13 11 2 3" xfId="5156" xr:uid="{D172BFEF-D038-4C10-AED8-02E89A94624A}"/>
    <cellStyle name="Normal 13 11 2 3 2" xfId="5157" xr:uid="{DC15D1C1-4DB5-466F-865D-DF266A868385}"/>
    <cellStyle name="Normal 13 11 2 3 2 2" xfId="5158" xr:uid="{DC614C69-B834-4F05-AE8D-7DE862B3BEFE}"/>
    <cellStyle name="Normal 13 11 2 3 3" xfId="5159" xr:uid="{05BA9035-9924-4068-95F7-26B38F9E3521}"/>
    <cellStyle name="Normal 13 11 2 3 4" xfId="5160" xr:uid="{DD03CA15-8BCD-41C0-AB64-48FF6E91C716}"/>
    <cellStyle name="Normal 13 11 2 3 5" xfId="5161" xr:uid="{611C435F-56C5-45E4-A5D6-5B493CBAC0FC}"/>
    <cellStyle name="Normal 13 11 2 4" xfId="5162" xr:uid="{63E089EE-DE79-4866-B433-0D6E9513E33E}"/>
    <cellStyle name="Normal 13 11 2 4 2" xfId="5163" xr:uid="{FE283F81-1B34-4F3A-A805-09DE394C4E13}"/>
    <cellStyle name="Normal 13 11 2 5" xfId="5164" xr:uid="{91A78149-A18D-4B7E-A500-A9CD67735056}"/>
    <cellStyle name="Normal 13 11 2 6" xfId="5165" xr:uid="{985395F9-466F-410C-81A0-696F126CF952}"/>
    <cellStyle name="Normal 13 11 2 7" xfId="5166" xr:uid="{F8F721F6-A638-499C-BA10-7CC66667F9D2}"/>
    <cellStyle name="Normal 13 11 2 8" xfId="5167" xr:uid="{16116712-07BD-407B-A78E-07614554DD2C}"/>
    <cellStyle name="Normal 13 11 2 9" xfId="5168" xr:uid="{EF51DF45-FC91-4D3A-9DA2-A3029607E325}"/>
    <cellStyle name="Normal 13 11 3" xfId="5169" xr:uid="{73081A23-0954-4B52-B823-F5FCF956CCB2}"/>
    <cellStyle name="Normal 13 11 3 10" xfId="5170" xr:uid="{AE31119F-A62B-4E21-8FB5-A57202429D61}"/>
    <cellStyle name="Normal 13 11 3 11" xfId="5171" xr:uid="{8E14CDC8-6516-484B-9027-F8B61C2D408C}"/>
    <cellStyle name="Normal 13 11 3 2" xfId="5172" xr:uid="{F47E69A7-39EE-42B5-8130-1D3B1BBD2623}"/>
    <cellStyle name="Normal 13 11 3 2 2" xfId="5173" xr:uid="{306DE2CC-08B2-4E36-BA3F-2D132EA91939}"/>
    <cellStyle name="Normal 13 11 3 2 2 2" xfId="5174" xr:uid="{F7BF58E5-5AED-4539-915D-DB3E6639A8FD}"/>
    <cellStyle name="Normal 13 11 3 2 3" xfId="5175" xr:uid="{253DD9A9-B0BC-4AD4-9D42-0AEA1BDC004E}"/>
    <cellStyle name="Normal 13 11 3 2 4" xfId="5176" xr:uid="{32F6EBFD-A85E-4DA5-9515-368FC667C80A}"/>
    <cellStyle name="Normal 13 11 3 2 5" xfId="5177" xr:uid="{2D6EB227-624F-4072-A7DC-E647F1891698}"/>
    <cellStyle name="Normal 13 11 3 3" xfId="5178" xr:uid="{30397BC8-EA23-4CB6-8704-A97DB7E258FE}"/>
    <cellStyle name="Normal 13 11 3 3 2" xfId="5179" xr:uid="{3E303523-0FD3-4C2F-AC81-E9F54733E020}"/>
    <cellStyle name="Normal 13 11 3 4" xfId="5180" xr:uid="{19FE570B-7C1A-40C3-BE2A-4AFA0E60E512}"/>
    <cellStyle name="Normal 13 11 3 5" xfId="5181" xr:uid="{82E50119-7C61-4F1A-9B27-145A3D6804D0}"/>
    <cellStyle name="Normal 13 11 3 6" xfId="5182" xr:uid="{D79E696F-08E3-452A-8EAA-5739339A6D48}"/>
    <cellStyle name="Normal 13 11 3 7" xfId="5183" xr:uid="{901BA1DA-CDDC-42CF-91F6-5C5F51E9BA65}"/>
    <cellStyle name="Normal 13 11 3 8" xfId="5184" xr:uid="{114E7045-20DF-40C4-B58D-32E63B0B8C6D}"/>
    <cellStyle name="Normal 13 11 3 9" xfId="5185" xr:uid="{CED506BE-14C6-43E2-AE63-8237693DBAA2}"/>
    <cellStyle name="Normal 13 11 4" xfId="5186" xr:uid="{59DBC970-24ED-4A16-8E60-695B3101B44D}"/>
    <cellStyle name="Normal 13 11 4 2" xfId="5187" xr:uid="{EB89F575-E2E4-4A17-860F-D78F289A2EE1}"/>
    <cellStyle name="Normal 13 11 4 2 2" xfId="5188" xr:uid="{7E7CE087-4A8C-4860-A5B5-11AEA013BF48}"/>
    <cellStyle name="Normal 13 11 4 3" xfId="5189" xr:uid="{A57703A9-00C4-4D8C-AA02-9F47237942F3}"/>
    <cellStyle name="Normal 13 11 4 4" xfId="5190" xr:uid="{210898C3-5C52-45D1-80C3-D7418F920F40}"/>
    <cellStyle name="Normal 13 11 4 5" xfId="5191" xr:uid="{185E6734-0190-4337-9A0F-C8885F8610B6}"/>
    <cellStyle name="Normal 13 11 5" xfId="5192" xr:uid="{26A7B599-2F27-4962-A684-4DB297BD9A76}"/>
    <cellStyle name="Normal 13 11 5 2" xfId="5193" xr:uid="{13EDF0F1-6CC5-469F-9980-8E3A549498B5}"/>
    <cellStyle name="Normal 13 11 6" xfId="5194" xr:uid="{F71DC535-8C02-46A2-ACD1-3E20147745AA}"/>
    <cellStyle name="Normal 13 11 7" xfId="5195" xr:uid="{6C4112A0-BD77-470B-8442-BF15419D16B3}"/>
    <cellStyle name="Normal 13 11 8" xfId="5196" xr:uid="{ABA83BD5-3721-47E8-B9A1-203CB4910829}"/>
    <cellStyle name="Normal 13 11 9" xfId="5197" xr:uid="{1413E301-BCF5-4CFF-A9B4-88197A471C50}"/>
    <cellStyle name="Normal 13 12" xfId="5198" xr:uid="{E3465B65-7315-41D1-AA97-B9EFDC03D6AF}"/>
    <cellStyle name="Normal 13 12 10" xfId="5199" xr:uid="{B6CEA7C3-4E60-4A29-B03D-BCF1F406A23E}"/>
    <cellStyle name="Normal 13 12 11" xfId="5200" xr:uid="{3B35EB49-AD9A-4A94-954E-2288BA008B82}"/>
    <cellStyle name="Normal 13 12 12" xfId="5201" xr:uid="{D250CDC6-F3AF-4E0B-8B03-AAFB0694B5B3}"/>
    <cellStyle name="Normal 13 12 13" xfId="5202" xr:uid="{1C4AD17F-F877-4F76-8CA8-9011AB226206}"/>
    <cellStyle name="Normal 13 12 14" xfId="5203" xr:uid="{8323E538-2183-4848-A172-9032ACC88D7E}"/>
    <cellStyle name="Normal 13 12 2" xfId="5204" xr:uid="{D1659BF5-7DE3-46F1-BCA3-40A908ADF6DC}"/>
    <cellStyle name="Normal 13 12 2 10" xfId="5205" xr:uid="{DB9AC003-4CCF-4027-AE26-ECF516958510}"/>
    <cellStyle name="Normal 13 12 2 11" xfId="5206" xr:uid="{A015D56E-AA49-4110-B1EF-AC4C28D74CBA}"/>
    <cellStyle name="Normal 13 12 2 12" xfId="5207" xr:uid="{717D5787-F7DB-4EA8-B8EA-11F02274CBD7}"/>
    <cellStyle name="Normal 13 12 2 13" xfId="5208" xr:uid="{1D6C4235-40ED-4F79-9FE2-E018651D1816}"/>
    <cellStyle name="Normal 13 12 2 2" xfId="5209" xr:uid="{B08FD066-8201-4065-95B4-517DAC871DD7}"/>
    <cellStyle name="Normal 13 12 2 2 10" xfId="5210" xr:uid="{0E416EF5-5A94-414F-AF2C-EADD3A59CA87}"/>
    <cellStyle name="Normal 13 12 2 2 11" xfId="5211" xr:uid="{2FCC23B5-684F-44A3-A730-DF769614775B}"/>
    <cellStyle name="Normal 13 12 2 2 2" xfId="5212" xr:uid="{5F0043FF-8B46-4E49-B3C6-FA5680E477E9}"/>
    <cellStyle name="Normal 13 12 2 2 2 2" xfId="5213" xr:uid="{9D9CA420-B3DD-488F-8989-3F679EFCD72B}"/>
    <cellStyle name="Normal 13 12 2 2 2 2 2" xfId="5214" xr:uid="{77CB1F4C-ACDB-4907-8D69-CF6FA91D6DD3}"/>
    <cellStyle name="Normal 13 12 2 2 2 3" xfId="5215" xr:uid="{87791148-3AF2-4B61-80B9-CE1A06102224}"/>
    <cellStyle name="Normal 13 12 2 2 2 4" xfId="5216" xr:uid="{9D9C0166-E8E2-48CE-8197-23F37B3CD498}"/>
    <cellStyle name="Normal 13 12 2 2 2 5" xfId="5217" xr:uid="{ED2F6255-B181-41A9-AF33-5865B66E0AAB}"/>
    <cellStyle name="Normal 13 12 2 2 3" xfId="5218" xr:uid="{D0907AF1-9AC7-4010-B0D8-3E700BD3D77E}"/>
    <cellStyle name="Normal 13 12 2 2 3 2" xfId="5219" xr:uid="{ADB7DBAA-82D1-436C-B8F1-9822CE0962B7}"/>
    <cellStyle name="Normal 13 12 2 2 4" xfId="5220" xr:uid="{239C833B-C8BB-49EF-ACAC-C462BFA339B6}"/>
    <cellStyle name="Normal 13 12 2 2 5" xfId="5221" xr:uid="{2F8CB72B-F705-41CE-8EAA-EAC6AEDA2012}"/>
    <cellStyle name="Normal 13 12 2 2 6" xfId="5222" xr:uid="{ED06F831-BF0C-4339-9E7C-4A4AAD66CCD9}"/>
    <cellStyle name="Normal 13 12 2 2 7" xfId="5223" xr:uid="{1C36AEF7-F075-4D92-957A-2074EE1FBE37}"/>
    <cellStyle name="Normal 13 12 2 2 8" xfId="5224" xr:uid="{8B41B207-4214-4158-B62B-86D4A4D795C9}"/>
    <cellStyle name="Normal 13 12 2 2 9" xfId="5225" xr:uid="{0C5D2EB5-171F-45F4-9164-E64D065E039E}"/>
    <cellStyle name="Normal 13 12 2 3" xfId="5226" xr:uid="{668FF7BF-CA6C-40ED-8DF6-4B7F14409262}"/>
    <cellStyle name="Normal 13 12 2 3 2" xfId="5227" xr:uid="{22E46D8E-1A3D-4A89-BE01-4589665683FE}"/>
    <cellStyle name="Normal 13 12 2 3 2 2" xfId="5228" xr:uid="{967F3B68-CA2C-4A4E-84ED-F99DE4998870}"/>
    <cellStyle name="Normal 13 12 2 3 3" xfId="5229" xr:uid="{B0CFF89E-FDC9-41C4-A2C9-B84600C68FF7}"/>
    <cellStyle name="Normal 13 12 2 3 4" xfId="5230" xr:uid="{7CB50D8B-A7F9-4FB5-9281-59DFE7212210}"/>
    <cellStyle name="Normal 13 12 2 3 5" xfId="5231" xr:uid="{CBA6BE3A-1993-42CF-9640-B9C2DBAE0A03}"/>
    <cellStyle name="Normal 13 12 2 4" xfId="5232" xr:uid="{B3CBD190-C089-4FC5-B192-B4FCCF4D5CFD}"/>
    <cellStyle name="Normal 13 12 2 4 2" xfId="5233" xr:uid="{8FC20A2E-C604-414A-8A97-23E081570059}"/>
    <cellStyle name="Normal 13 12 2 5" xfId="5234" xr:uid="{0FA14191-EA9B-496D-9608-DA165D5EB532}"/>
    <cellStyle name="Normal 13 12 2 6" xfId="5235" xr:uid="{F5988154-4818-4A07-BCE1-35100C8EE35C}"/>
    <cellStyle name="Normal 13 12 2 7" xfId="5236" xr:uid="{AF8B4F61-CAD5-4D5D-86A1-8D91290A8692}"/>
    <cellStyle name="Normal 13 12 2 8" xfId="5237" xr:uid="{911D262E-5B6D-4D61-934C-8ADB6BA3B0FD}"/>
    <cellStyle name="Normal 13 12 2 9" xfId="5238" xr:uid="{FD777CA8-997C-429E-8B57-173412B7AE7F}"/>
    <cellStyle name="Normal 13 12 3" xfId="5239" xr:uid="{32B942DD-0D91-44C1-A973-9B7BBBD6F78E}"/>
    <cellStyle name="Normal 13 12 3 10" xfId="5240" xr:uid="{09B0A7FC-0FB8-44C2-A635-0FBE9E8EB761}"/>
    <cellStyle name="Normal 13 12 3 11" xfId="5241" xr:uid="{24BCBF59-0777-400B-B9DB-366E56BF590A}"/>
    <cellStyle name="Normal 13 12 3 2" xfId="5242" xr:uid="{98EDD16F-AFED-4404-9F47-461A0FC5D878}"/>
    <cellStyle name="Normal 13 12 3 2 2" xfId="5243" xr:uid="{07041BA1-AB42-46BE-B6FF-D63288B2B9CF}"/>
    <cellStyle name="Normal 13 12 3 2 2 2" xfId="5244" xr:uid="{767B6992-23D5-43CA-A089-9D28558235B6}"/>
    <cellStyle name="Normal 13 12 3 2 3" xfId="5245" xr:uid="{D9FA4002-2BCF-422C-A7E2-E4350AFFFCB2}"/>
    <cellStyle name="Normal 13 12 3 2 4" xfId="5246" xr:uid="{F13A632B-5C9F-4083-9A6B-F8571D732DFD}"/>
    <cellStyle name="Normal 13 12 3 2 5" xfId="5247" xr:uid="{94D9683C-DA5A-43A6-B3BB-0F25B6F7CC22}"/>
    <cellStyle name="Normal 13 12 3 3" xfId="5248" xr:uid="{D29D4880-7033-4C5D-BF9B-8FA157ED75A3}"/>
    <cellStyle name="Normal 13 12 3 3 2" xfId="5249" xr:uid="{52ADD2AE-0F66-4DC3-909A-9EDC76E45621}"/>
    <cellStyle name="Normal 13 12 3 4" xfId="5250" xr:uid="{80A226CA-2C34-4921-B52A-E683B290A92F}"/>
    <cellStyle name="Normal 13 12 3 5" xfId="5251" xr:uid="{B2F0BBA2-F1F4-44EE-90C4-2EAEE2AD9B8E}"/>
    <cellStyle name="Normal 13 12 3 6" xfId="5252" xr:uid="{B6FC5817-3FC1-48B5-9F3D-449EC4A42FC4}"/>
    <cellStyle name="Normal 13 12 3 7" xfId="5253" xr:uid="{4E014586-6171-40EE-887A-D2597E73410E}"/>
    <cellStyle name="Normal 13 12 3 8" xfId="5254" xr:uid="{1EEB8102-6FE7-443A-A951-75FCDA2F199B}"/>
    <cellStyle name="Normal 13 12 3 9" xfId="5255" xr:uid="{B77A14F3-EF70-40B3-A5DC-018F25345F2E}"/>
    <cellStyle name="Normal 13 12 4" xfId="5256" xr:uid="{8596058D-4142-4721-BCFA-6E1A36C17C57}"/>
    <cellStyle name="Normal 13 12 4 2" xfId="5257" xr:uid="{9A228929-8132-435C-A551-27580DF34BB3}"/>
    <cellStyle name="Normal 13 12 4 2 2" xfId="5258" xr:uid="{94FA3B79-B1BB-4AB4-85E6-674ED595D3E9}"/>
    <cellStyle name="Normal 13 12 4 3" xfId="5259" xr:uid="{127372C9-9D11-4EF2-8CA2-2AC19B5BEC23}"/>
    <cellStyle name="Normal 13 12 4 4" xfId="5260" xr:uid="{A66313D6-A286-4AE0-B9E8-BA14906B8E35}"/>
    <cellStyle name="Normal 13 12 4 5" xfId="5261" xr:uid="{61CB07CC-E233-48EE-B6B5-F8F936A76FDF}"/>
    <cellStyle name="Normal 13 12 5" xfId="5262" xr:uid="{D8DCF5F5-CFEB-460A-9BDF-87692B5FFF19}"/>
    <cellStyle name="Normal 13 12 5 2" xfId="5263" xr:uid="{1B9BC171-97DE-41C2-AF5B-B84D5B3B513C}"/>
    <cellStyle name="Normal 13 12 6" xfId="5264" xr:uid="{7BCC4220-B40B-4D73-BE6C-5485CD02520F}"/>
    <cellStyle name="Normal 13 12 7" xfId="5265" xr:uid="{A8C9FFF1-0729-48CA-BC9A-86745FB1B96B}"/>
    <cellStyle name="Normal 13 12 8" xfId="5266" xr:uid="{52FFEE0D-AB81-4881-9F22-90A4829F6A83}"/>
    <cellStyle name="Normal 13 12 9" xfId="5267" xr:uid="{3F3613C0-B094-43F2-B7E0-851964B841BC}"/>
    <cellStyle name="Normal 13 13" xfId="5268" xr:uid="{B8B57FE8-4D81-481E-9243-37D42C53973D}"/>
    <cellStyle name="Normal 13 13 10" xfId="5269" xr:uid="{D3E17549-EC5F-4E55-AD73-0CE0176DD445}"/>
    <cellStyle name="Normal 13 13 11" xfId="5270" xr:uid="{2CED2447-26F0-496E-AB49-D9CBF3853228}"/>
    <cellStyle name="Normal 13 13 12" xfId="5271" xr:uid="{2200E077-6F2E-4C5F-9A4E-3F915A70A6C1}"/>
    <cellStyle name="Normal 13 13 13" xfId="5272" xr:uid="{04333591-765D-4625-ADB0-882D2E064DF1}"/>
    <cellStyle name="Normal 13 13 14" xfId="5273" xr:uid="{468DEFEC-BE59-4F94-AB12-63AEF3F5A46B}"/>
    <cellStyle name="Normal 13 13 2" xfId="5274" xr:uid="{664F5576-9061-425E-AA59-35599C7F21A3}"/>
    <cellStyle name="Normal 13 13 2 10" xfId="5275" xr:uid="{A7B71D00-61C7-4801-A060-4C6AF4B02272}"/>
    <cellStyle name="Normal 13 13 2 11" xfId="5276" xr:uid="{B7D11A1F-76C5-4E77-B5E2-C79BAF3D18F1}"/>
    <cellStyle name="Normal 13 13 2 12" xfId="5277" xr:uid="{B583D20D-64E5-4EDD-9842-83DD9B5BDCAF}"/>
    <cellStyle name="Normal 13 13 2 13" xfId="5278" xr:uid="{8A6112E5-D60A-4396-8B7F-74AB0C7347EB}"/>
    <cellStyle name="Normal 13 13 2 2" xfId="5279" xr:uid="{BD63987E-B69F-416D-B339-586FD334B234}"/>
    <cellStyle name="Normal 13 13 2 2 10" xfId="5280" xr:uid="{7755BCD0-50EE-45AE-AC11-D4EBF0B8B6FC}"/>
    <cellStyle name="Normal 13 13 2 2 11" xfId="5281" xr:uid="{B853009B-422C-4411-A9E5-4619E017C12E}"/>
    <cellStyle name="Normal 13 13 2 2 2" xfId="5282" xr:uid="{0B80A0BF-8A4D-4094-ADAD-5BF405ACF0F3}"/>
    <cellStyle name="Normal 13 13 2 2 2 2" xfId="5283" xr:uid="{938CCB66-C3EA-4409-91AE-C9B1AB150A79}"/>
    <cellStyle name="Normal 13 13 2 2 2 2 2" xfId="5284" xr:uid="{7B122F2E-69E7-4164-B8F0-7ABC7B16C929}"/>
    <cellStyle name="Normal 13 13 2 2 2 3" xfId="5285" xr:uid="{083B4B2C-68D0-42EC-9685-A48F6176762A}"/>
    <cellStyle name="Normal 13 13 2 2 2 4" xfId="5286" xr:uid="{1C520197-4FAE-4A27-BE41-09B4EF2AEC47}"/>
    <cellStyle name="Normal 13 13 2 2 2 5" xfId="5287" xr:uid="{2A5BE68B-204A-46EC-B896-17BB91D2293C}"/>
    <cellStyle name="Normal 13 13 2 2 3" xfId="5288" xr:uid="{060AF119-4559-4286-8DEF-A50E0D8C9350}"/>
    <cellStyle name="Normal 13 13 2 2 3 2" xfId="5289" xr:uid="{6A934B7A-A64C-4A37-A866-AFFE639A3962}"/>
    <cellStyle name="Normal 13 13 2 2 4" xfId="5290" xr:uid="{C552FC2C-3087-48BE-AFDE-12964CA02524}"/>
    <cellStyle name="Normal 13 13 2 2 5" xfId="5291" xr:uid="{ED858068-FD6B-4D6A-A475-0789C96B7525}"/>
    <cellStyle name="Normal 13 13 2 2 6" xfId="5292" xr:uid="{55F5D363-3E44-4CDF-8AB4-7AA3CBA4804C}"/>
    <cellStyle name="Normal 13 13 2 2 7" xfId="5293" xr:uid="{123AE3F4-1559-47DF-960E-6BA0D02F5E96}"/>
    <cellStyle name="Normal 13 13 2 2 8" xfId="5294" xr:uid="{E5335C95-4295-4F88-98AF-CC662C33689A}"/>
    <cellStyle name="Normal 13 13 2 2 9" xfId="5295" xr:uid="{2109BE1C-588D-4ECE-8553-DF5A9F52BE67}"/>
    <cellStyle name="Normal 13 13 2 3" xfId="5296" xr:uid="{1927D45A-5CBE-4DC1-8ABC-D073111F771A}"/>
    <cellStyle name="Normal 13 13 2 3 2" xfId="5297" xr:uid="{9EA04438-B875-4EFD-9292-691D1178AF82}"/>
    <cellStyle name="Normal 13 13 2 3 2 2" xfId="5298" xr:uid="{872F8526-258E-4E08-B26F-9006241A5C0E}"/>
    <cellStyle name="Normal 13 13 2 3 3" xfId="5299" xr:uid="{5A53F0D1-11B6-43D0-B7D5-FE6DB30386DF}"/>
    <cellStyle name="Normal 13 13 2 3 4" xfId="5300" xr:uid="{EC563987-302B-4929-A2B8-CC09EA7D0C1D}"/>
    <cellStyle name="Normal 13 13 2 3 5" xfId="5301" xr:uid="{284AD6AD-A035-484D-8B52-7A77B55A60E7}"/>
    <cellStyle name="Normal 13 13 2 4" xfId="5302" xr:uid="{A1BB6BAC-32B5-4EA1-BC50-C559C3107DA2}"/>
    <cellStyle name="Normal 13 13 2 4 2" xfId="5303" xr:uid="{77A22A85-A00C-4DED-927D-5530FA926E29}"/>
    <cellStyle name="Normal 13 13 2 5" xfId="5304" xr:uid="{3BB0FB0D-DFDB-41DD-AE90-B6CCB78492C2}"/>
    <cellStyle name="Normal 13 13 2 6" xfId="5305" xr:uid="{589C9BF2-B3B9-425F-ABE0-667ADA6DF796}"/>
    <cellStyle name="Normal 13 13 2 7" xfId="5306" xr:uid="{C6F06FC0-6952-4F82-8AB2-E6E5E08AD7E5}"/>
    <cellStyle name="Normal 13 13 2 8" xfId="5307" xr:uid="{287C24BF-26AF-4E11-8B9B-B85381ABA3AB}"/>
    <cellStyle name="Normal 13 13 2 9" xfId="5308" xr:uid="{660F48A9-2A18-4393-8F2A-BDEAA5FC3E65}"/>
    <cellStyle name="Normal 13 13 3" xfId="5309" xr:uid="{3792B8A1-3F7F-4E5B-9BC5-6D58CC52CE2C}"/>
    <cellStyle name="Normal 13 13 3 10" xfId="5310" xr:uid="{E38D04D8-AE8A-4481-B129-698C980A6A0A}"/>
    <cellStyle name="Normal 13 13 3 11" xfId="5311" xr:uid="{0BE0E196-2183-49E9-90CD-A332A9AB3C4F}"/>
    <cellStyle name="Normal 13 13 3 2" xfId="5312" xr:uid="{D09FE4F5-DAFC-481C-88DA-AF39FF7695C1}"/>
    <cellStyle name="Normal 13 13 3 2 2" xfId="5313" xr:uid="{54D193CD-8774-47D2-8F4F-92FA7CDFCFA1}"/>
    <cellStyle name="Normal 13 13 3 2 2 2" xfId="5314" xr:uid="{3B3898F4-67E5-4E48-8729-3BDBCAC91DCD}"/>
    <cellStyle name="Normal 13 13 3 2 3" xfId="5315" xr:uid="{91F32F4C-5F34-4990-83AA-50B9A105EC37}"/>
    <cellStyle name="Normal 13 13 3 2 4" xfId="5316" xr:uid="{C9DD4F09-58F1-44CD-BE6F-751156FF35B6}"/>
    <cellStyle name="Normal 13 13 3 2 5" xfId="5317" xr:uid="{5DD88055-28C7-47EA-B965-B5B502C1EF7A}"/>
    <cellStyle name="Normal 13 13 3 3" xfId="5318" xr:uid="{355DEF15-8309-443E-A644-709912D74217}"/>
    <cellStyle name="Normal 13 13 3 3 2" xfId="5319" xr:uid="{9C38E897-6EB8-43FE-ACB0-1B5EA8704650}"/>
    <cellStyle name="Normal 13 13 3 4" xfId="5320" xr:uid="{2E1AABF5-86DD-4DD5-AEF8-4223DB7EAAAA}"/>
    <cellStyle name="Normal 13 13 3 5" xfId="5321" xr:uid="{70E6E157-A884-4869-BEA8-4C17F482C107}"/>
    <cellStyle name="Normal 13 13 3 6" xfId="5322" xr:uid="{AEEA1EA9-F77F-4F61-9B27-62D19E593FFA}"/>
    <cellStyle name="Normal 13 13 3 7" xfId="5323" xr:uid="{236BF61A-990C-4840-B919-06E20B53AFD7}"/>
    <cellStyle name="Normal 13 13 3 8" xfId="5324" xr:uid="{3396AD1A-83B6-4828-817F-B4505289CB8C}"/>
    <cellStyle name="Normal 13 13 3 9" xfId="5325" xr:uid="{1900D94A-7C97-4CD7-9369-513C0430B68A}"/>
    <cellStyle name="Normal 13 13 4" xfId="5326" xr:uid="{5E3CBB2E-F11D-4311-B505-CCE3FC10D2AF}"/>
    <cellStyle name="Normal 13 13 4 2" xfId="5327" xr:uid="{5EBFFAA2-FCB3-480D-882F-2F60A219C738}"/>
    <cellStyle name="Normal 13 13 4 2 2" xfId="5328" xr:uid="{C3EFC0E6-2A26-473D-BB19-B391A0411494}"/>
    <cellStyle name="Normal 13 13 4 3" xfId="5329" xr:uid="{907EECC7-F88B-4F34-B7F7-541ADDCF2650}"/>
    <cellStyle name="Normal 13 13 4 4" xfId="5330" xr:uid="{08C755A0-1E4F-402A-AD24-EE8515281708}"/>
    <cellStyle name="Normal 13 13 4 5" xfId="5331" xr:uid="{EDCBB40F-E1A5-41D0-8731-7C78141ABA3F}"/>
    <cellStyle name="Normal 13 13 5" xfId="5332" xr:uid="{D862FA92-1B71-4290-A7C0-4344C976082A}"/>
    <cellStyle name="Normal 13 13 5 2" xfId="5333" xr:uid="{806B0075-1C76-41EE-B396-77AFF747D596}"/>
    <cellStyle name="Normal 13 13 6" xfId="5334" xr:uid="{084A1B53-BDC4-4BD4-9509-805EEDC41C94}"/>
    <cellStyle name="Normal 13 13 7" xfId="5335" xr:uid="{29817951-6ABF-4291-B105-5072EB1B4B68}"/>
    <cellStyle name="Normal 13 13 8" xfId="5336" xr:uid="{B901E54E-D814-4FA0-A601-AA692E60C4AF}"/>
    <cellStyle name="Normal 13 13 9" xfId="5337" xr:uid="{C0D36F7C-0970-4584-90DE-56B546997DEE}"/>
    <cellStyle name="Normal 13 14" xfId="5338" xr:uid="{06FC2035-E3AA-4B01-A49A-ABE3EF0070FF}"/>
    <cellStyle name="Normal 13 14 10" xfId="5339" xr:uid="{6D79F4D4-88E3-451D-A7AD-C80B45CFE58B}"/>
    <cellStyle name="Normal 13 14 11" xfId="5340" xr:uid="{0A4B106D-3466-4A2A-9199-327599F2E64B}"/>
    <cellStyle name="Normal 13 14 12" xfId="5341" xr:uid="{E22A424C-8B5D-44AE-8240-42DFF2466F87}"/>
    <cellStyle name="Normal 13 14 13" xfId="5342" xr:uid="{0B78B676-C41C-4AD2-8574-277C0955929F}"/>
    <cellStyle name="Normal 13 14 14" xfId="5343" xr:uid="{5E61B354-304E-429E-8359-ED77A612F21F}"/>
    <cellStyle name="Normal 13 14 2" xfId="5344" xr:uid="{9C28A1B1-D2DC-4F25-8210-1BACEBAA7C2D}"/>
    <cellStyle name="Normal 13 14 2 10" xfId="5345" xr:uid="{3D0AF4A1-CDC1-4B59-8BA6-E52B3CAA2771}"/>
    <cellStyle name="Normal 13 14 2 11" xfId="5346" xr:uid="{43F1413F-57ED-4E09-AA17-587F63649144}"/>
    <cellStyle name="Normal 13 14 2 12" xfId="5347" xr:uid="{94357756-2C1E-4793-B963-78346DB0C3A8}"/>
    <cellStyle name="Normal 13 14 2 13" xfId="5348" xr:uid="{A3BAA77E-901F-4450-B652-AAE8B881595B}"/>
    <cellStyle name="Normal 13 14 2 2" xfId="5349" xr:uid="{39FEBC1C-7EFD-416C-B30B-6F8526A8C16B}"/>
    <cellStyle name="Normal 13 14 2 2 10" xfId="5350" xr:uid="{3B59C67D-0E8B-4229-83FE-1149AAAB8AC2}"/>
    <cellStyle name="Normal 13 14 2 2 11" xfId="5351" xr:uid="{26C2E978-8F76-4DCA-9458-302ACB07464B}"/>
    <cellStyle name="Normal 13 14 2 2 2" xfId="5352" xr:uid="{3D127258-DCA3-4A2D-B59D-E003DA54C714}"/>
    <cellStyle name="Normal 13 14 2 2 2 2" xfId="5353" xr:uid="{7024D0DD-17DD-487B-B804-979768C338D1}"/>
    <cellStyle name="Normal 13 14 2 2 2 2 2" xfId="5354" xr:uid="{558544BB-03A1-4A45-AD06-8E3F0147ADBB}"/>
    <cellStyle name="Normal 13 14 2 2 2 3" xfId="5355" xr:uid="{B4E41D96-B0C0-4EA2-9C32-AE9EF7ED3C4C}"/>
    <cellStyle name="Normal 13 14 2 2 2 4" xfId="5356" xr:uid="{8544E965-9EFB-4614-ABA7-181C2FC3232D}"/>
    <cellStyle name="Normal 13 14 2 2 2 5" xfId="5357" xr:uid="{2341D399-7CF6-42F8-BDA0-955254737FE5}"/>
    <cellStyle name="Normal 13 14 2 2 3" xfId="5358" xr:uid="{B321AC2C-F325-443B-8E5F-8C316A908664}"/>
    <cellStyle name="Normal 13 14 2 2 3 2" xfId="5359" xr:uid="{16B02F62-AAE5-4070-BA25-5532CBFC71A9}"/>
    <cellStyle name="Normal 13 14 2 2 4" xfId="5360" xr:uid="{AC51D307-313D-433F-8FB2-FE913D4382E3}"/>
    <cellStyle name="Normal 13 14 2 2 5" xfId="5361" xr:uid="{6141240E-08C3-4AE9-A0DD-5BEE57EDC887}"/>
    <cellStyle name="Normal 13 14 2 2 6" xfId="5362" xr:uid="{D5D6C082-8F03-4939-B0B6-8BCAD3E55366}"/>
    <cellStyle name="Normal 13 14 2 2 7" xfId="5363" xr:uid="{816DF2A2-AC57-4A21-927A-301F0A87BC98}"/>
    <cellStyle name="Normal 13 14 2 2 8" xfId="5364" xr:uid="{9534A4C4-6077-43C5-BBA2-E4C111BE1105}"/>
    <cellStyle name="Normal 13 14 2 2 9" xfId="5365" xr:uid="{0E40DCEC-12BC-4041-96BA-EDED8C1127D7}"/>
    <cellStyle name="Normal 13 14 2 3" xfId="5366" xr:uid="{1384A487-5382-4A65-B981-99B490E0131C}"/>
    <cellStyle name="Normal 13 14 2 3 2" xfId="5367" xr:uid="{FFCBD0F4-ED6B-444E-99AE-1393BD4961B0}"/>
    <cellStyle name="Normal 13 14 2 3 2 2" xfId="5368" xr:uid="{4270EE5F-984E-43A2-9CBC-5D8DF749CEA7}"/>
    <cellStyle name="Normal 13 14 2 3 3" xfId="5369" xr:uid="{52198D20-F414-4148-852C-E2F697A4685B}"/>
    <cellStyle name="Normal 13 14 2 3 4" xfId="5370" xr:uid="{8134451B-04B6-41DA-80E8-A96CE93B7228}"/>
    <cellStyle name="Normal 13 14 2 3 5" xfId="5371" xr:uid="{5F84CF98-5F5F-4CEC-B003-BF213F1B180F}"/>
    <cellStyle name="Normal 13 14 2 4" xfId="5372" xr:uid="{C2456638-36C1-4948-8183-A09859407BE5}"/>
    <cellStyle name="Normal 13 14 2 4 2" xfId="5373" xr:uid="{56A95ABF-CDFB-48C8-8ECF-DC1CBB8709A4}"/>
    <cellStyle name="Normal 13 14 2 5" xfId="5374" xr:uid="{CE04702E-B6EC-42BA-9C38-2ED12FCB99BC}"/>
    <cellStyle name="Normal 13 14 2 6" xfId="5375" xr:uid="{750CAFC8-18B7-4376-B9FC-1C39E1C84B8C}"/>
    <cellStyle name="Normal 13 14 2 7" xfId="5376" xr:uid="{59F824BD-F98A-4648-BF18-44291435F875}"/>
    <cellStyle name="Normal 13 14 2 8" xfId="5377" xr:uid="{5FD727C3-D74B-452F-8A05-F59C8B0D885A}"/>
    <cellStyle name="Normal 13 14 2 9" xfId="5378" xr:uid="{999D6F11-62E1-44F5-AE85-C8F6941521AC}"/>
    <cellStyle name="Normal 13 14 3" xfId="5379" xr:uid="{7C003DDF-37D3-4FBB-A11C-F0E64D4C26D2}"/>
    <cellStyle name="Normal 13 14 3 10" xfId="5380" xr:uid="{60728C0C-9171-402F-A1C1-0D875BE63CE6}"/>
    <cellStyle name="Normal 13 14 3 11" xfId="5381" xr:uid="{5EF8D741-47CB-45E0-B9C1-6A622AB0AD1B}"/>
    <cellStyle name="Normal 13 14 3 2" xfId="5382" xr:uid="{CFCA0E11-FA16-4E01-9EC7-4AAEC1923A46}"/>
    <cellStyle name="Normal 13 14 3 2 2" xfId="5383" xr:uid="{A1495EF8-CF82-41FD-9160-56C24AECD514}"/>
    <cellStyle name="Normal 13 14 3 2 2 2" xfId="5384" xr:uid="{A728C241-A71F-480F-873F-34586AC49D23}"/>
    <cellStyle name="Normal 13 14 3 2 3" xfId="5385" xr:uid="{114B12AC-3D34-442E-A8B5-7193107168FD}"/>
    <cellStyle name="Normal 13 14 3 2 4" xfId="5386" xr:uid="{0FA1A600-355A-405D-B2D8-9554C7278C95}"/>
    <cellStyle name="Normal 13 14 3 2 5" xfId="5387" xr:uid="{CA7C2EA5-7C1B-408B-B47B-7EAC52758A0B}"/>
    <cellStyle name="Normal 13 14 3 3" xfId="5388" xr:uid="{3B97FC63-A55B-4382-A520-4707C4D84782}"/>
    <cellStyle name="Normal 13 14 3 3 2" xfId="5389" xr:uid="{4C99F795-9985-4A7E-9D76-A733C84F6A6A}"/>
    <cellStyle name="Normal 13 14 3 4" xfId="5390" xr:uid="{D7ED3294-2558-4C18-970E-823A6422BD23}"/>
    <cellStyle name="Normal 13 14 3 5" xfId="5391" xr:uid="{2A9D0323-7AD1-4DD7-9B78-E1A96FA663B7}"/>
    <cellStyle name="Normal 13 14 3 6" xfId="5392" xr:uid="{16103CA8-8C6A-4FAF-AFE1-72A1E20A645B}"/>
    <cellStyle name="Normal 13 14 3 7" xfId="5393" xr:uid="{EA6826B4-2700-45BE-B401-CAB5F8195891}"/>
    <cellStyle name="Normal 13 14 3 8" xfId="5394" xr:uid="{5C458175-8885-4A79-8BD4-15B4688AA30C}"/>
    <cellStyle name="Normal 13 14 3 9" xfId="5395" xr:uid="{0FE86B9C-5A16-460B-96AB-CF2D448DF8E9}"/>
    <cellStyle name="Normal 13 14 4" xfId="5396" xr:uid="{FBCB42F8-AB59-4A3A-9A34-2B125EA8B597}"/>
    <cellStyle name="Normal 13 14 4 2" xfId="5397" xr:uid="{CEE7BAA5-0B6D-4DE2-A366-E0FC9105123B}"/>
    <cellStyle name="Normal 13 14 4 2 2" xfId="5398" xr:uid="{1E0EDBBB-5730-4A80-A318-C18BBC32C5DA}"/>
    <cellStyle name="Normal 13 14 4 3" xfId="5399" xr:uid="{04163C70-36BD-4C75-AFB0-F86FAE470653}"/>
    <cellStyle name="Normal 13 14 4 4" xfId="5400" xr:uid="{93FDF60C-30A3-483F-B6D7-8AE8C3509350}"/>
    <cellStyle name="Normal 13 14 4 5" xfId="5401" xr:uid="{4707B5E5-3006-498E-8D42-9E8C07C818D6}"/>
    <cellStyle name="Normal 13 14 5" xfId="5402" xr:uid="{8F1D5B98-B749-474C-A0BE-1811BCA3D24F}"/>
    <cellStyle name="Normal 13 14 5 2" xfId="5403" xr:uid="{2F080A27-CF23-4195-985A-E017A78FCD6F}"/>
    <cellStyle name="Normal 13 14 6" xfId="5404" xr:uid="{AD681CF1-D08E-44A0-81EF-CDA8590BD5BC}"/>
    <cellStyle name="Normal 13 14 7" xfId="5405" xr:uid="{EA6F012B-6CA7-4D8D-B651-106BA9EF72B1}"/>
    <cellStyle name="Normal 13 14 8" xfId="5406" xr:uid="{15B47544-4ECD-4AF0-B6E5-3E733857BEDE}"/>
    <cellStyle name="Normal 13 14 9" xfId="5407" xr:uid="{B7BBC3CA-765D-41BF-9020-0A2F5F898091}"/>
    <cellStyle name="Normal 13 15" xfId="5408" xr:uid="{42521C31-FD95-4483-A5F7-13962088110E}"/>
    <cellStyle name="Normal 13 15 10" xfId="5409" xr:uid="{A0F51FA8-F3E3-40CE-AAAE-60CCBFD147ED}"/>
    <cellStyle name="Normal 13 15 11" xfId="5410" xr:uid="{99E21538-36B9-4983-A087-B7E2119B17F7}"/>
    <cellStyle name="Normal 13 15 12" xfId="5411" xr:uid="{B1292C03-2441-4547-BDCE-F9030310AB1B}"/>
    <cellStyle name="Normal 13 15 13" xfId="5412" xr:uid="{A0939613-436E-43C8-808B-1BAFF16DD2CF}"/>
    <cellStyle name="Normal 13 15 14" xfId="5413" xr:uid="{A41308BB-258F-4310-8D92-76380C6A8D1D}"/>
    <cellStyle name="Normal 13 15 2" xfId="5414" xr:uid="{75994BF7-1704-4E20-98E4-7ACDF6D5E8CE}"/>
    <cellStyle name="Normal 13 15 2 10" xfId="5415" xr:uid="{6C69B844-1AD3-4CA1-B8E4-210D105F7D33}"/>
    <cellStyle name="Normal 13 15 2 11" xfId="5416" xr:uid="{BE8F6BBA-0FB8-46AD-9D74-EEC2730C1E22}"/>
    <cellStyle name="Normal 13 15 2 12" xfId="5417" xr:uid="{75591196-1001-48AE-A148-771799C05F33}"/>
    <cellStyle name="Normal 13 15 2 13" xfId="5418" xr:uid="{11AA8AAC-32B7-4D5B-A89A-CFD985373EC7}"/>
    <cellStyle name="Normal 13 15 2 2" xfId="5419" xr:uid="{AB625989-5FDD-4C02-8D9D-4670B7F325E0}"/>
    <cellStyle name="Normal 13 15 2 2 10" xfId="5420" xr:uid="{046FC41C-D02C-4797-9647-663F42F157D7}"/>
    <cellStyle name="Normal 13 15 2 2 11" xfId="5421" xr:uid="{56634E59-BAB8-475D-9177-6C093A5399B5}"/>
    <cellStyle name="Normal 13 15 2 2 2" xfId="5422" xr:uid="{5E3E8966-13DD-4FB1-9751-2006FD2D5556}"/>
    <cellStyle name="Normal 13 15 2 2 2 2" xfId="5423" xr:uid="{60F0E6CE-1868-46CC-A412-8CE3BBEFAF31}"/>
    <cellStyle name="Normal 13 15 2 2 2 2 2" xfId="5424" xr:uid="{4CD5C493-CA1D-453A-9746-83C417CA08BD}"/>
    <cellStyle name="Normal 13 15 2 2 2 3" xfId="5425" xr:uid="{A428BDB9-FE8D-42F0-A253-97E4C4155558}"/>
    <cellStyle name="Normal 13 15 2 2 2 4" xfId="5426" xr:uid="{B3DD0EA5-C2AA-49E6-8763-612B39F5EBD4}"/>
    <cellStyle name="Normal 13 15 2 2 2 5" xfId="5427" xr:uid="{3B4C2484-30A4-4364-847C-215B9680ACAF}"/>
    <cellStyle name="Normal 13 15 2 2 3" xfId="5428" xr:uid="{CA993A76-5EAE-407B-A76E-C5820C9AF0C9}"/>
    <cellStyle name="Normal 13 15 2 2 3 2" xfId="5429" xr:uid="{FBA8C3C2-BE03-4983-A822-793A9AD1E4FF}"/>
    <cellStyle name="Normal 13 15 2 2 4" xfId="5430" xr:uid="{3F9BEC2F-FEC1-4E6C-AA89-C2245D062655}"/>
    <cellStyle name="Normal 13 15 2 2 5" xfId="5431" xr:uid="{9C84421A-9E21-4E56-9BEC-1CF6F9185CE2}"/>
    <cellStyle name="Normal 13 15 2 2 6" xfId="5432" xr:uid="{4649C68A-B484-4BFC-9BD7-2BBBF13F361E}"/>
    <cellStyle name="Normal 13 15 2 2 7" xfId="5433" xr:uid="{3E2D7FFD-756F-41D6-9FBE-24447DA16C23}"/>
    <cellStyle name="Normal 13 15 2 2 8" xfId="5434" xr:uid="{0208A712-7E06-483C-962F-7F9B0E57ACFF}"/>
    <cellStyle name="Normal 13 15 2 2 9" xfId="5435" xr:uid="{869188B6-56E1-4484-845D-F1E95E542CBE}"/>
    <cellStyle name="Normal 13 15 2 3" xfId="5436" xr:uid="{DEC1028F-B00A-45F6-A2C8-EB1D08911C18}"/>
    <cellStyle name="Normal 13 15 2 3 2" xfId="5437" xr:uid="{676169BA-E5EC-45D1-AFD0-15ADC8C9E431}"/>
    <cellStyle name="Normal 13 15 2 3 2 2" xfId="5438" xr:uid="{1535DD76-09DB-4F63-BDF2-B67EC6588753}"/>
    <cellStyle name="Normal 13 15 2 3 3" xfId="5439" xr:uid="{2C710919-8AFE-4556-9225-B13373F7B21E}"/>
    <cellStyle name="Normal 13 15 2 3 4" xfId="5440" xr:uid="{A78092B1-2F5A-438A-8E72-B75CFAF453CE}"/>
    <cellStyle name="Normal 13 15 2 3 5" xfId="5441" xr:uid="{6D7A1350-E4DA-4469-AB6B-5D8FB92C0258}"/>
    <cellStyle name="Normal 13 15 2 4" xfId="5442" xr:uid="{240C5617-6AE9-4C94-9703-46C808FD3915}"/>
    <cellStyle name="Normal 13 15 2 4 2" xfId="5443" xr:uid="{5E7E1AEF-E88F-462B-9A7A-DD74B3CBED0B}"/>
    <cellStyle name="Normal 13 15 2 5" xfId="5444" xr:uid="{5657AF39-FCF3-43F5-8F69-5F72BC74A8E8}"/>
    <cellStyle name="Normal 13 15 2 6" xfId="5445" xr:uid="{2A5A6E66-9E5B-4FD1-9611-D9C1DF7D85C6}"/>
    <cellStyle name="Normal 13 15 2 7" xfId="5446" xr:uid="{A363EACA-DD01-49D9-99B3-6523FC50AC28}"/>
    <cellStyle name="Normal 13 15 2 8" xfId="5447" xr:uid="{92FFB3E6-AF59-4B22-92DD-B6289753E0B0}"/>
    <cellStyle name="Normal 13 15 2 9" xfId="5448" xr:uid="{2769E3E2-5E53-4B75-83C2-09806AE50162}"/>
    <cellStyle name="Normal 13 15 3" xfId="5449" xr:uid="{CECC6024-8A29-4A6D-BD53-20E810067327}"/>
    <cellStyle name="Normal 13 15 3 10" xfId="5450" xr:uid="{E8718EAC-1EEE-4AB2-99FC-461E4BE4BCAD}"/>
    <cellStyle name="Normal 13 15 3 11" xfId="5451" xr:uid="{9810066B-70ED-46AA-8744-C88221204EF7}"/>
    <cellStyle name="Normal 13 15 3 2" xfId="5452" xr:uid="{3C5E0D69-5113-45BC-992E-32B5DA2E5932}"/>
    <cellStyle name="Normal 13 15 3 2 2" xfId="5453" xr:uid="{C7FACC54-E4B9-426D-89D3-7D3AD396CB72}"/>
    <cellStyle name="Normal 13 15 3 2 2 2" xfId="5454" xr:uid="{89DCAF33-43C8-4AFF-B690-1E196F255A1F}"/>
    <cellStyle name="Normal 13 15 3 2 3" xfId="5455" xr:uid="{A78B558E-6E5B-4984-8236-87752A1AE9A6}"/>
    <cellStyle name="Normal 13 15 3 2 4" xfId="5456" xr:uid="{3FB77382-915A-4013-B38D-B9042C883F68}"/>
    <cellStyle name="Normal 13 15 3 2 5" xfId="5457" xr:uid="{650BB841-EA82-4E83-82E3-ACE0F58EB8C9}"/>
    <cellStyle name="Normal 13 15 3 3" xfId="5458" xr:uid="{05AA50F1-6D99-4741-B3F8-E64AA1DAAD91}"/>
    <cellStyle name="Normal 13 15 3 3 2" xfId="5459" xr:uid="{70CF0AD5-4167-403B-B08D-40EA0FD2C6F5}"/>
    <cellStyle name="Normal 13 15 3 4" xfId="5460" xr:uid="{03EC3685-65BC-4742-AA15-D55C0C5F066C}"/>
    <cellStyle name="Normal 13 15 3 5" xfId="5461" xr:uid="{9BF1CF9C-8617-4042-86CE-5FD4C2446678}"/>
    <cellStyle name="Normal 13 15 3 6" xfId="5462" xr:uid="{1F5D0DD8-CFFA-4483-BAF6-C1D6ACA3C1B6}"/>
    <cellStyle name="Normal 13 15 3 7" xfId="5463" xr:uid="{AAF07D06-F1C5-4C73-BCEB-C5BDA5EDE4FB}"/>
    <cellStyle name="Normal 13 15 3 8" xfId="5464" xr:uid="{01FA530D-59B7-4B10-8692-55CF338A343E}"/>
    <cellStyle name="Normal 13 15 3 9" xfId="5465" xr:uid="{7AE117D0-029F-49C6-9ABC-F02DF8510D45}"/>
    <cellStyle name="Normal 13 15 4" xfId="5466" xr:uid="{CBAF2A7F-EE92-4127-96E0-FB85734BB9D3}"/>
    <cellStyle name="Normal 13 15 4 2" xfId="5467" xr:uid="{1ABB5122-8C2B-4DA3-BC81-A078B86B52CA}"/>
    <cellStyle name="Normal 13 15 4 2 2" xfId="5468" xr:uid="{3225A440-9892-462E-8512-3EB94C923BA1}"/>
    <cellStyle name="Normal 13 15 4 3" xfId="5469" xr:uid="{6AA858CA-556F-4A8F-ABCB-BD7F520BC4F6}"/>
    <cellStyle name="Normal 13 15 4 4" xfId="5470" xr:uid="{6262CDF6-18B4-4D6F-987C-F463AD4D0293}"/>
    <cellStyle name="Normal 13 15 4 5" xfId="5471" xr:uid="{D7947BFC-2048-4B8A-960F-B825D173DA69}"/>
    <cellStyle name="Normal 13 15 5" xfId="5472" xr:uid="{AE6CCAFE-5726-482C-8DD6-27A123E73DB1}"/>
    <cellStyle name="Normal 13 15 5 2" xfId="5473" xr:uid="{DC9DFE0C-F339-4C66-A0EE-2019AED0EC01}"/>
    <cellStyle name="Normal 13 15 6" xfId="5474" xr:uid="{4EC6B9A1-B0C7-4A08-9F18-BAFAA847D570}"/>
    <cellStyle name="Normal 13 15 7" xfId="5475" xr:uid="{5587F687-D18A-436B-B566-B7F9D7988753}"/>
    <cellStyle name="Normal 13 15 8" xfId="5476" xr:uid="{505D8239-64DB-408D-A638-7B4B9D616DB6}"/>
    <cellStyle name="Normal 13 15 9" xfId="5477" xr:uid="{E8B7458F-0B24-4FA6-B1D4-86551E46537D}"/>
    <cellStyle name="Normal 13 16" xfId="5478" xr:uid="{B527FEFA-CE8E-48A3-859B-4062CC115FD7}"/>
    <cellStyle name="Normal 13 16 10" xfId="5479" xr:uid="{B7059ACE-A035-4B2B-9F7B-7BE098A8E4B3}"/>
    <cellStyle name="Normal 13 16 11" xfId="5480" xr:uid="{D555602E-7376-4B19-9F26-C756E1860EF8}"/>
    <cellStyle name="Normal 13 16 12" xfId="5481" xr:uid="{673A6782-FAF8-486F-A8B5-C539980EF2AE}"/>
    <cellStyle name="Normal 13 16 13" xfId="5482" xr:uid="{BDC11E48-D9D5-4496-8DA1-EAB2101C5B88}"/>
    <cellStyle name="Normal 13 16 14" xfId="5483" xr:uid="{03D0C5E4-3F54-47F6-9090-3E4791A298ED}"/>
    <cellStyle name="Normal 13 16 2" xfId="5484" xr:uid="{40D4CCD9-14C5-4A00-90A3-BD24CBDC9A12}"/>
    <cellStyle name="Normal 13 16 2 10" xfId="5485" xr:uid="{D2EB6F8C-DD0D-4D62-9B63-DA83FFC6D5CF}"/>
    <cellStyle name="Normal 13 16 2 11" xfId="5486" xr:uid="{ECCFFF92-C54B-4F21-92DB-EFDA70231DB3}"/>
    <cellStyle name="Normal 13 16 2 12" xfId="5487" xr:uid="{E846B34D-F60D-4A47-B99E-86AC06BCDF05}"/>
    <cellStyle name="Normal 13 16 2 13" xfId="5488" xr:uid="{79ABD395-AD1E-49AC-9DBC-4D516840A42B}"/>
    <cellStyle name="Normal 13 16 2 2" xfId="5489" xr:uid="{E19501F1-9917-44F4-A309-7D6E5D787A5D}"/>
    <cellStyle name="Normal 13 16 2 2 10" xfId="5490" xr:uid="{F6D94CA4-28E2-4997-B615-60DAD7544AD8}"/>
    <cellStyle name="Normal 13 16 2 2 11" xfId="5491" xr:uid="{A2E345F9-1D4E-41D8-8868-BE8340241FA4}"/>
    <cellStyle name="Normal 13 16 2 2 2" xfId="5492" xr:uid="{0281FDC1-891F-4D72-B59A-DB33A3CDBEA6}"/>
    <cellStyle name="Normal 13 16 2 2 2 2" xfId="5493" xr:uid="{55194E2B-3F3A-422E-A527-6727A5411C84}"/>
    <cellStyle name="Normal 13 16 2 2 2 2 2" xfId="5494" xr:uid="{4E3927C1-09CF-41DB-8E1F-90A023941BB0}"/>
    <cellStyle name="Normal 13 16 2 2 2 3" xfId="5495" xr:uid="{EEF3B514-785D-473E-9CFE-16587A0D9BD0}"/>
    <cellStyle name="Normal 13 16 2 2 2 4" xfId="5496" xr:uid="{77E895CF-5710-4C24-94F9-772F6A42AC2A}"/>
    <cellStyle name="Normal 13 16 2 2 2 5" xfId="5497" xr:uid="{017CDDFE-32EA-42EC-81E3-1C9D74B71EEA}"/>
    <cellStyle name="Normal 13 16 2 2 3" xfId="5498" xr:uid="{34BCAB7F-1973-4BD9-9264-9BD70835F990}"/>
    <cellStyle name="Normal 13 16 2 2 3 2" xfId="5499" xr:uid="{F18B74E2-6E82-434D-8697-FFBBE9E210CF}"/>
    <cellStyle name="Normal 13 16 2 2 4" xfId="5500" xr:uid="{0C055BC4-BEFA-496C-BCD6-63457BA34ADF}"/>
    <cellStyle name="Normal 13 16 2 2 5" xfId="5501" xr:uid="{F956EDB8-C984-4F76-8955-50C8974E135B}"/>
    <cellStyle name="Normal 13 16 2 2 6" xfId="5502" xr:uid="{8283C0BE-D89E-4858-894C-2C76EB933C86}"/>
    <cellStyle name="Normal 13 16 2 2 7" xfId="5503" xr:uid="{FADF0721-7706-4527-A425-EFB63823E262}"/>
    <cellStyle name="Normal 13 16 2 2 8" xfId="5504" xr:uid="{B66B179D-43A1-4A11-9F7B-2C5D0F71865D}"/>
    <cellStyle name="Normal 13 16 2 2 9" xfId="5505" xr:uid="{6C30F5FC-9437-4DAE-A4C8-BDE26576B28C}"/>
    <cellStyle name="Normal 13 16 2 3" xfId="5506" xr:uid="{D5B0136C-96E4-4724-A7A8-E38FAF642CC5}"/>
    <cellStyle name="Normal 13 16 2 3 2" xfId="5507" xr:uid="{C1108904-6BF0-422A-8CCD-2749F9FAFE98}"/>
    <cellStyle name="Normal 13 16 2 3 2 2" xfId="5508" xr:uid="{D4F66097-D3BD-4D37-B39C-AC376CC92929}"/>
    <cellStyle name="Normal 13 16 2 3 3" xfId="5509" xr:uid="{030AAF20-8E2C-4D1E-A77C-1C2EF650EE62}"/>
    <cellStyle name="Normal 13 16 2 3 4" xfId="5510" xr:uid="{B6CEFBD4-158A-47EB-A854-D157FF7B064B}"/>
    <cellStyle name="Normal 13 16 2 3 5" xfId="5511" xr:uid="{A90C67A1-51AE-4CA7-9420-49BD212BD8F9}"/>
    <cellStyle name="Normal 13 16 2 4" xfId="5512" xr:uid="{49667992-F08E-4103-9EB4-E0E7B396D494}"/>
    <cellStyle name="Normal 13 16 2 4 2" xfId="5513" xr:uid="{42B043D6-DAF5-45F6-A8F5-E64B16012E49}"/>
    <cellStyle name="Normal 13 16 2 5" xfId="5514" xr:uid="{0C094642-AAB4-41B0-A817-6B73EB5753A7}"/>
    <cellStyle name="Normal 13 16 2 6" xfId="5515" xr:uid="{1A42AAAC-4BC0-4496-A3DD-085D3CA958EE}"/>
    <cellStyle name="Normal 13 16 2 7" xfId="5516" xr:uid="{2D7DD11C-0BD9-4762-A4AA-96C2CD11EADA}"/>
    <cellStyle name="Normal 13 16 2 8" xfId="5517" xr:uid="{351155F2-FA0A-4D55-9DBF-C18857073921}"/>
    <cellStyle name="Normal 13 16 2 9" xfId="5518" xr:uid="{2F80944D-96D3-4E77-9333-A5707ED0DDA4}"/>
    <cellStyle name="Normal 13 16 3" xfId="5519" xr:uid="{80EEA718-C3D0-415E-8662-6D221646DC66}"/>
    <cellStyle name="Normal 13 16 3 10" xfId="5520" xr:uid="{B8837AC4-39D3-4AC8-BD2F-39A36C630B70}"/>
    <cellStyle name="Normal 13 16 3 11" xfId="5521" xr:uid="{C8A6D7ED-DF55-4654-864B-C2CC7DFA2AE0}"/>
    <cellStyle name="Normal 13 16 3 2" xfId="5522" xr:uid="{863293A4-5749-4359-BF68-E860C302F7CF}"/>
    <cellStyle name="Normal 13 16 3 2 2" xfId="5523" xr:uid="{84ECF7B0-D912-4534-AEB6-675DEB90E97F}"/>
    <cellStyle name="Normal 13 16 3 2 2 2" xfId="5524" xr:uid="{A3917A18-96C8-4925-B688-524EFBBD7D93}"/>
    <cellStyle name="Normal 13 16 3 2 3" xfId="5525" xr:uid="{72C72EE1-E839-450B-A43B-45F7EF42D97B}"/>
    <cellStyle name="Normal 13 16 3 2 4" xfId="5526" xr:uid="{E2F0E01C-E3C3-4854-9AC4-54A9D5AB0976}"/>
    <cellStyle name="Normal 13 16 3 2 5" xfId="5527" xr:uid="{C94CB767-D1ED-479F-812C-4F5BDF96C812}"/>
    <cellStyle name="Normal 13 16 3 3" xfId="5528" xr:uid="{1FAC62CC-DD30-4415-99ED-55F0A913A550}"/>
    <cellStyle name="Normal 13 16 3 3 2" xfId="5529" xr:uid="{E0A7BE41-6992-4A2C-BEB2-0E8925332C26}"/>
    <cellStyle name="Normal 13 16 3 4" xfId="5530" xr:uid="{514B7135-A687-4A87-BBAD-67615CEC64BC}"/>
    <cellStyle name="Normal 13 16 3 5" xfId="5531" xr:uid="{32A44466-39D9-48A1-8336-0D69DDBBA7BD}"/>
    <cellStyle name="Normal 13 16 3 6" xfId="5532" xr:uid="{8473C392-E67B-4AE6-AB33-5B9A423963CF}"/>
    <cellStyle name="Normal 13 16 3 7" xfId="5533" xr:uid="{06F1F290-5163-42E4-A729-76AA14FEE64A}"/>
    <cellStyle name="Normal 13 16 3 8" xfId="5534" xr:uid="{9AF80987-8E2A-4CF9-BEAB-B304634AC0DE}"/>
    <cellStyle name="Normal 13 16 3 9" xfId="5535" xr:uid="{228EA694-DC36-4EAB-8FBB-404230D237FD}"/>
    <cellStyle name="Normal 13 16 4" xfId="5536" xr:uid="{3C3E57E9-D232-4508-B548-78AE2D8A549F}"/>
    <cellStyle name="Normal 13 16 4 2" xfId="5537" xr:uid="{1F9DF692-843B-450A-8001-A55E1CA6CC48}"/>
    <cellStyle name="Normal 13 16 4 2 2" xfId="5538" xr:uid="{83233572-F7D8-4AE7-BA3D-CBADD7AAFC5C}"/>
    <cellStyle name="Normal 13 16 4 3" xfId="5539" xr:uid="{BC7B3B70-6052-4C7A-888F-F4F205F9EF75}"/>
    <cellStyle name="Normal 13 16 4 4" xfId="5540" xr:uid="{62AA226B-E791-4EF6-87BB-2B481F848A32}"/>
    <cellStyle name="Normal 13 16 4 5" xfId="5541" xr:uid="{8D0FD29F-02C9-44DA-BFC1-0B7350CF93FF}"/>
    <cellStyle name="Normal 13 16 5" xfId="5542" xr:uid="{1A0548F0-3305-4D38-9A3A-8D6D3D1AD883}"/>
    <cellStyle name="Normal 13 16 5 2" xfId="5543" xr:uid="{02D2F55B-4869-4634-AFFF-FDC89F334E1A}"/>
    <cellStyle name="Normal 13 16 6" xfId="5544" xr:uid="{2E68F997-E079-43C6-8B7B-CC24848B217A}"/>
    <cellStyle name="Normal 13 16 7" xfId="5545" xr:uid="{3AE73CBA-CA9D-434B-94E7-937417B03D5D}"/>
    <cellStyle name="Normal 13 16 8" xfId="5546" xr:uid="{F18D8E6C-7777-443F-B831-E3C25D9BA8D8}"/>
    <cellStyle name="Normal 13 16 9" xfId="5547" xr:uid="{0DE79FD7-5BB9-4C31-BBF9-2BC7C2512902}"/>
    <cellStyle name="Normal 13 17" xfId="5548" xr:uid="{EB79B1B7-95EC-471D-89CC-5244A539A68D}"/>
    <cellStyle name="Normal 13 17 10" xfId="5549" xr:uid="{E9EB804E-04DF-46C6-9446-A54504B36F6D}"/>
    <cellStyle name="Normal 13 17 11" xfId="5550" xr:uid="{7ADE9AA1-E0E9-4065-9196-E9D468E70A6B}"/>
    <cellStyle name="Normal 13 17 12" xfId="5551" xr:uid="{68D0C507-B3B4-46C7-859C-87F9E27B2547}"/>
    <cellStyle name="Normal 13 17 13" xfId="5552" xr:uid="{FDA36D22-3CC8-4C28-A430-2804E3C8B858}"/>
    <cellStyle name="Normal 13 17 14" xfId="5553" xr:uid="{81BB7790-FCD4-4842-B1F2-8BF764A0A569}"/>
    <cellStyle name="Normal 13 17 2" xfId="5554" xr:uid="{17E58A0A-63CC-4F5D-BF7D-B4A1D0AD3EF5}"/>
    <cellStyle name="Normal 13 17 2 10" xfId="5555" xr:uid="{A0632F46-9015-4EF9-9F4C-72C81ADF08F8}"/>
    <cellStyle name="Normal 13 17 2 11" xfId="5556" xr:uid="{1CBAC565-5096-477A-BBA5-ACE571BED3F0}"/>
    <cellStyle name="Normal 13 17 2 12" xfId="5557" xr:uid="{0B52E577-5071-4A54-944A-9CE38930AE75}"/>
    <cellStyle name="Normal 13 17 2 13" xfId="5558" xr:uid="{7BD3102F-7468-4F68-AAAB-9795549BA274}"/>
    <cellStyle name="Normal 13 17 2 2" xfId="5559" xr:uid="{D080A4BE-36A4-409A-8600-DC451EDA73F4}"/>
    <cellStyle name="Normal 13 17 2 2 10" xfId="5560" xr:uid="{FC76D255-E06F-417F-A0D3-4FC83FE36379}"/>
    <cellStyle name="Normal 13 17 2 2 11" xfId="5561" xr:uid="{4A90E5CB-8F60-492B-93F7-077BFFA62F7E}"/>
    <cellStyle name="Normal 13 17 2 2 2" xfId="5562" xr:uid="{FB52994A-2B4C-4B91-A786-695FF6220E7A}"/>
    <cellStyle name="Normal 13 17 2 2 2 2" xfId="5563" xr:uid="{C0407EA1-25D2-43CF-B1C8-4F9740DF7DD4}"/>
    <cellStyle name="Normal 13 17 2 2 2 2 2" xfId="5564" xr:uid="{94E55BAB-45A5-443A-BFE5-D1395CE3221C}"/>
    <cellStyle name="Normal 13 17 2 2 2 3" xfId="5565" xr:uid="{C4C6D75D-4F64-451F-9A5E-7712ECBAC7E0}"/>
    <cellStyle name="Normal 13 17 2 2 2 4" xfId="5566" xr:uid="{78636494-083B-4095-92C1-019AEBA9A102}"/>
    <cellStyle name="Normal 13 17 2 2 2 5" xfId="5567" xr:uid="{0DF9333A-88FB-4894-A8BC-A781FDC5C7B3}"/>
    <cellStyle name="Normal 13 17 2 2 3" xfId="5568" xr:uid="{4D6CCE8F-1AE5-403F-9E28-1A9842945EC5}"/>
    <cellStyle name="Normal 13 17 2 2 3 2" xfId="5569" xr:uid="{714ED45E-0BF6-4612-A63C-46FE1A912124}"/>
    <cellStyle name="Normal 13 17 2 2 4" xfId="5570" xr:uid="{E3F3690C-F2BA-4B1A-84DF-1B5A3CC554F3}"/>
    <cellStyle name="Normal 13 17 2 2 5" xfId="5571" xr:uid="{5A7EA9F7-5A97-4473-B495-85E1D309DBD7}"/>
    <cellStyle name="Normal 13 17 2 2 6" xfId="5572" xr:uid="{EBA9CF8A-40E2-4772-9D1B-E568F14AC2CD}"/>
    <cellStyle name="Normal 13 17 2 2 7" xfId="5573" xr:uid="{4C304E42-3137-4E99-88CB-358C4E4267AD}"/>
    <cellStyle name="Normal 13 17 2 2 8" xfId="5574" xr:uid="{F74D5116-4B25-4B8D-98FB-2F8B062C82E1}"/>
    <cellStyle name="Normal 13 17 2 2 9" xfId="5575" xr:uid="{1DEDF6B2-846C-4FE3-935C-C85FD5FC5A33}"/>
    <cellStyle name="Normal 13 17 2 3" xfId="5576" xr:uid="{257053A1-30C7-499F-A496-77BE2D92B81D}"/>
    <cellStyle name="Normal 13 17 2 3 2" xfId="5577" xr:uid="{BF22A1E9-FF7A-4DF8-90AD-5D4795A0E398}"/>
    <cellStyle name="Normal 13 17 2 3 2 2" xfId="5578" xr:uid="{964740FD-6AB4-4318-B921-93ED8FA764C2}"/>
    <cellStyle name="Normal 13 17 2 3 3" xfId="5579" xr:uid="{0C061A03-D133-45FF-9306-7AC6950A9798}"/>
    <cellStyle name="Normal 13 17 2 3 4" xfId="5580" xr:uid="{CE1A80ED-7551-4547-BA33-DAC254588470}"/>
    <cellStyle name="Normal 13 17 2 3 5" xfId="5581" xr:uid="{83760C24-0989-422F-B0BF-DBEE3D8C0154}"/>
    <cellStyle name="Normal 13 17 2 4" xfId="5582" xr:uid="{0F355D9E-44CF-4496-A621-4BD40D264F6C}"/>
    <cellStyle name="Normal 13 17 2 4 2" xfId="5583" xr:uid="{6C91B86A-CCDC-4AD7-B7F5-F4EC782815BC}"/>
    <cellStyle name="Normal 13 17 2 5" xfId="5584" xr:uid="{C06E67C2-95C6-4E1C-B33F-6D397C600C67}"/>
    <cellStyle name="Normal 13 17 2 6" xfId="5585" xr:uid="{3A94FA62-13D3-4AF4-9B3E-0FD65DE96BFA}"/>
    <cellStyle name="Normal 13 17 2 7" xfId="5586" xr:uid="{D35955FD-415D-4AFE-B05D-42D715EF4E01}"/>
    <cellStyle name="Normal 13 17 2 8" xfId="5587" xr:uid="{1C11A0C9-7C50-4629-8BA4-0E66E787AF43}"/>
    <cellStyle name="Normal 13 17 2 9" xfId="5588" xr:uid="{E2D893F3-1CA3-4685-8B40-3F3D8D6C0AA0}"/>
    <cellStyle name="Normal 13 17 3" xfId="5589" xr:uid="{DDB41D40-960C-4CA6-B816-DC82C66F913A}"/>
    <cellStyle name="Normal 13 17 3 10" xfId="5590" xr:uid="{24B5B4C7-C3B0-4748-A567-7CA394522D83}"/>
    <cellStyle name="Normal 13 17 3 11" xfId="5591" xr:uid="{C9F050E8-73E0-408B-A40B-BE1FEAF0D04E}"/>
    <cellStyle name="Normal 13 17 3 2" xfId="5592" xr:uid="{56AE0207-3942-45B2-BFF9-88FC3B817125}"/>
    <cellStyle name="Normal 13 17 3 2 2" xfId="5593" xr:uid="{E59AEF37-D187-4096-B9A1-315B0009A8C1}"/>
    <cellStyle name="Normal 13 17 3 2 2 2" xfId="5594" xr:uid="{23DEA247-6614-4AC3-92D7-EE72CB08E269}"/>
    <cellStyle name="Normal 13 17 3 2 3" xfId="5595" xr:uid="{E7D7C405-EA9E-41C8-A440-1BCB69F8A0B5}"/>
    <cellStyle name="Normal 13 17 3 2 4" xfId="5596" xr:uid="{8A612829-32C4-4B0B-A8C2-151914A86C4D}"/>
    <cellStyle name="Normal 13 17 3 2 5" xfId="5597" xr:uid="{56FE64AD-F663-4C6C-A602-985834A5064D}"/>
    <cellStyle name="Normal 13 17 3 3" xfId="5598" xr:uid="{9DDDA3B4-EE92-4828-881E-0DE712CA32B7}"/>
    <cellStyle name="Normal 13 17 3 3 2" xfId="5599" xr:uid="{893DEB0C-D418-4101-9174-95B725836F90}"/>
    <cellStyle name="Normal 13 17 3 4" xfId="5600" xr:uid="{78390F52-6296-4114-B463-F0CDFAFE193E}"/>
    <cellStyle name="Normal 13 17 3 5" xfId="5601" xr:uid="{670C43FA-3FFD-400E-B86B-21195B4775BA}"/>
    <cellStyle name="Normal 13 17 3 6" xfId="5602" xr:uid="{6E4582DD-4336-4157-9F52-EC456A64C25A}"/>
    <cellStyle name="Normal 13 17 3 7" xfId="5603" xr:uid="{283379B9-AC6F-4227-A4DB-564C6BFC3ADC}"/>
    <cellStyle name="Normal 13 17 3 8" xfId="5604" xr:uid="{510A4355-A24F-4D0D-90B5-4F9ECB15DF47}"/>
    <cellStyle name="Normal 13 17 3 9" xfId="5605" xr:uid="{CD265255-1714-4295-A6E0-1F47604E8FB5}"/>
    <cellStyle name="Normal 13 17 4" xfId="5606" xr:uid="{B1606F0D-EE04-407A-A07A-967D4EA0BAC0}"/>
    <cellStyle name="Normal 13 17 4 2" xfId="5607" xr:uid="{BA29F1F8-1DAB-4A2D-A6B4-ABF583FDF481}"/>
    <cellStyle name="Normal 13 17 4 2 2" xfId="5608" xr:uid="{1079C558-101D-4FAD-A575-2D6F5FB9181D}"/>
    <cellStyle name="Normal 13 17 4 3" xfId="5609" xr:uid="{DFA90F2A-B684-4F42-A439-2A2D6B911EEA}"/>
    <cellStyle name="Normal 13 17 4 4" xfId="5610" xr:uid="{EC063C6D-1E94-4AB8-A808-DAE8E1DA3B4B}"/>
    <cellStyle name="Normal 13 17 4 5" xfId="5611" xr:uid="{A5C9D347-1E24-402E-8F2F-F7E947326737}"/>
    <cellStyle name="Normal 13 17 5" xfId="5612" xr:uid="{81B0B527-5E6A-4901-9701-AE1435B32FF1}"/>
    <cellStyle name="Normal 13 17 5 2" xfId="5613" xr:uid="{88F4E91E-6638-432A-98A2-D12CE556F586}"/>
    <cellStyle name="Normal 13 17 6" xfId="5614" xr:uid="{1CB0E7B7-5E6F-4BF6-8A03-C87FF7FCC752}"/>
    <cellStyle name="Normal 13 17 7" xfId="5615" xr:uid="{2F84469C-7864-47D4-8A59-74F79268B1DC}"/>
    <cellStyle name="Normal 13 17 8" xfId="5616" xr:uid="{743D9C39-E50D-4C0D-9E3B-FCACA33D038B}"/>
    <cellStyle name="Normal 13 17 9" xfId="5617" xr:uid="{CC6AE878-C972-44D7-8D4F-3B141CEF753A}"/>
    <cellStyle name="Normal 13 18" xfId="5618" xr:uid="{52858AE7-7190-481C-8A72-D4BEDDB0F484}"/>
    <cellStyle name="Normal 13 18 10" xfId="5619" xr:uid="{252FA02D-BB28-43C8-AA72-5BAB90A7CC00}"/>
    <cellStyle name="Normal 13 18 11" xfId="5620" xr:uid="{B231CB20-7F0D-4487-B594-8CEFE5E58F70}"/>
    <cellStyle name="Normal 13 18 12" xfId="5621" xr:uid="{A0F631D0-17A2-4B8B-86C4-92528CC7F3F2}"/>
    <cellStyle name="Normal 13 18 13" xfId="5622" xr:uid="{7E353A8A-A759-4D61-875C-184C11D0C4AF}"/>
    <cellStyle name="Normal 13 18 14" xfId="5623" xr:uid="{561F2F9F-D25B-4E05-96FF-DDDC91D3A8EF}"/>
    <cellStyle name="Normal 13 18 2" xfId="5624" xr:uid="{5936EE3B-11E1-4F29-AAE5-635BF72EC851}"/>
    <cellStyle name="Normal 13 18 2 10" xfId="5625" xr:uid="{FD54ABC6-A7D3-4576-96DB-F69727FB23A2}"/>
    <cellStyle name="Normal 13 18 2 11" xfId="5626" xr:uid="{64E869F7-57A0-4757-9720-5AF5BC693A93}"/>
    <cellStyle name="Normal 13 18 2 12" xfId="5627" xr:uid="{A0ECBF6C-FA33-4141-8CBE-7DC064968051}"/>
    <cellStyle name="Normal 13 18 2 13" xfId="5628" xr:uid="{824607BA-185B-47AA-9FAE-2673BB0E8EDC}"/>
    <cellStyle name="Normal 13 18 2 2" xfId="5629" xr:uid="{D344780C-5BA1-4C3E-9431-07599DBF2938}"/>
    <cellStyle name="Normal 13 18 2 2 10" xfId="5630" xr:uid="{7CC26325-86C1-4A5B-82EE-5249F217CB64}"/>
    <cellStyle name="Normal 13 18 2 2 11" xfId="5631" xr:uid="{188D2812-6A22-4763-AD1D-818EE72EC386}"/>
    <cellStyle name="Normal 13 18 2 2 2" xfId="5632" xr:uid="{B7758698-C2EE-47F5-AFF2-F31FC9F7534D}"/>
    <cellStyle name="Normal 13 18 2 2 2 2" xfId="5633" xr:uid="{C2CF3F97-DCC3-48F9-A568-E5A5026367C6}"/>
    <cellStyle name="Normal 13 18 2 2 2 2 2" xfId="5634" xr:uid="{B4D34421-E3AF-4DBE-81B5-782A6D1FD231}"/>
    <cellStyle name="Normal 13 18 2 2 2 3" xfId="5635" xr:uid="{BA17A257-075A-4512-B63A-F82AB71BD5D9}"/>
    <cellStyle name="Normal 13 18 2 2 2 4" xfId="5636" xr:uid="{D5371C45-3A9B-4DDC-9602-D01BD54070D4}"/>
    <cellStyle name="Normal 13 18 2 2 2 5" xfId="5637" xr:uid="{9EF54D38-E0AE-40F8-910C-C3E56C2E9123}"/>
    <cellStyle name="Normal 13 18 2 2 3" xfId="5638" xr:uid="{20F3CEC3-6724-430B-980B-41628B63E579}"/>
    <cellStyle name="Normal 13 18 2 2 3 2" xfId="5639" xr:uid="{3F073ECF-61E7-404A-A71B-F0BF1A142924}"/>
    <cellStyle name="Normal 13 18 2 2 4" xfId="5640" xr:uid="{216EBE82-A290-49AC-B6C7-12126F455F71}"/>
    <cellStyle name="Normal 13 18 2 2 5" xfId="5641" xr:uid="{5DCB547E-304E-42A0-A99A-DB2782DCE9F4}"/>
    <cellStyle name="Normal 13 18 2 2 6" xfId="5642" xr:uid="{FE9C89EA-6AD7-430F-AF5D-0E5B89F0F6AE}"/>
    <cellStyle name="Normal 13 18 2 2 7" xfId="5643" xr:uid="{9F300436-E248-4848-A893-9A0A9DB1DF2C}"/>
    <cellStyle name="Normal 13 18 2 2 8" xfId="5644" xr:uid="{EBBAA1BD-FE71-452B-B2EE-51E9D2F1A04A}"/>
    <cellStyle name="Normal 13 18 2 2 9" xfId="5645" xr:uid="{DF874F05-BEBA-46E0-86D6-B13707E879E2}"/>
    <cellStyle name="Normal 13 18 2 3" xfId="5646" xr:uid="{BD4FF7D9-64CB-4DDF-8343-30A61D581D60}"/>
    <cellStyle name="Normal 13 18 2 3 2" xfId="5647" xr:uid="{723F0AC8-2EBF-4447-B4D2-D315676026D4}"/>
    <cellStyle name="Normal 13 18 2 3 2 2" xfId="5648" xr:uid="{9DB70F77-7F94-4D73-AA14-386B65CC9618}"/>
    <cellStyle name="Normal 13 18 2 3 3" xfId="5649" xr:uid="{B2536E2E-9FE6-413F-BAA5-D18D84E808FD}"/>
    <cellStyle name="Normal 13 18 2 3 4" xfId="5650" xr:uid="{018239E7-8F77-4374-94B2-824C5E29A2E9}"/>
    <cellStyle name="Normal 13 18 2 3 5" xfId="5651" xr:uid="{BA5E7537-235C-48EF-8B7C-E19FD904A766}"/>
    <cellStyle name="Normal 13 18 2 4" xfId="5652" xr:uid="{3D0EA374-20B3-4E55-BF3A-8CA87315D6FC}"/>
    <cellStyle name="Normal 13 18 2 4 2" xfId="5653" xr:uid="{6960C81E-77B8-4D7E-8866-F432D73A5E20}"/>
    <cellStyle name="Normal 13 18 2 5" xfId="5654" xr:uid="{7B16C737-3298-4F8F-88CF-10BBB321F01D}"/>
    <cellStyle name="Normal 13 18 2 6" xfId="5655" xr:uid="{C1B53DFB-9B2D-4EA7-B79D-8EECD7654C64}"/>
    <cellStyle name="Normal 13 18 2 7" xfId="5656" xr:uid="{A15609C4-E386-4026-B171-133E10508265}"/>
    <cellStyle name="Normal 13 18 2 8" xfId="5657" xr:uid="{FEC219C6-8331-4568-94E0-FC990AB691C8}"/>
    <cellStyle name="Normal 13 18 2 9" xfId="5658" xr:uid="{4F7161B9-ECF9-4116-8605-CF9B6B3B4AD6}"/>
    <cellStyle name="Normal 13 18 3" xfId="5659" xr:uid="{536002BE-00E5-4919-8C59-FE191F9556FE}"/>
    <cellStyle name="Normal 13 18 3 10" xfId="5660" xr:uid="{52549FBA-FB12-416A-9BB7-FAD1C4F92005}"/>
    <cellStyle name="Normal 13 18 3 11" xfId="5661" xr:uid="{4ED118B6-C783-4CD8-8DEA-7EB75A6DF5A7}"/>
    <cellStyle name="Normal 13 18 3 2" xfId="5662" xr:uid="{F053CEB3-BCD7-4B72-99C5-BAAFCC6105CC}"/>
    <cellStyle name="Normal 13 18 3 2 2" xfId="5663" xr:uid="{252338F2-B263-4702-AAA7-4BB9114D00B0}"/>
    <cellStyle name="Normal 13 18 3 2 2 2" xfId="5664" xr:uid="{2C92517A-06AF-419D-A3ED-F57D91452DE1}"/>
    <cellStyle name="Normal 13 18 3 2 3" xfId="5665" xr:uid="{5EFA491B-215F-4867-85AF-46C8D898BAE4}"/>
    <cellStyle name="Normal 13 18 3 2 4" xfId="5666" xr:uid="{7F2D951B-F925-4FB2-AFB9-BDF6C1D99354}"/>
    <cellStyle name="Normal 13 18 3 2 5" xfId="5667" xr:uid="{575FFB09-A1D8-4740-B7D9-F27E0B74A241}"/>
    <cellStyle name="Normal 13 18 3 3" xfId="5668" xr:uid="{6F5D35C1-34DE-423D-9AFA-BCB1BB00C366}"/>
    <cellStyle name="Normal 13 18 3 3 2" xfId="5669" xr:uid="{FD3B9F75-83E8-42F4-893E-2CE72E326CE7}"/>
    <cellStyle name="Normal 13 18 3 4" xfId="5670" xr:uid="{6A8F1B50-E55C-4B84-8822-C3837985F658}"/>
    <cellStyle name="Normal 13 18 3 5" xfId="5671" xr:uid="{5818397A-23E6-4D69-87F9-2264BD57252F}"/>
    <cellStyle name="Normal 13 18 3 6" xfId="5672" xr:uid="{4F0E20ED-D2F8-4C0F-934E-4A6ECDE5119A}"/>
    <cellStyle name="Normal 13 18 3 7" xfId="5673" xr:uid="{E157B0FA-3D0E-4176-A7DB-B414C55D8F5B}"/>
    <cellStyle name="Normal 13 18 3 8" xfId="5674" xr:uid="{6188FC87-DB22-45FF-8494-181180C11EDA}"/>
    <cellStyle name="Normal 13 18 3 9" xfId="5675" xr:uid="{154E2582-91A9-4714-A999-2AAC536793DF}"/>
    <cellStyle name="Normal 13 18 4" xfId="5676" xr:uid="{29DDAF77-ADB2-4D86-AE94-0469E63976AD}"/>
    <cellStyle name="Normal 13 18 4 2" xfId="5677" xr:uid="{485C58B9-D9C4-4098-B050-68EE1112E375}"/>
    <cellStyle name="Normal 13 18 4 2 2" xfId="5678" xr:uid="{DA3F9FF3-A18E-4C30-AEC0-C9643E37D67D}"/>
    <cellStyle name="Normal 13 18 4 3" xfId="5679" xr:uid="{83DCC369-B63C-4965-A74B-86DC8288883A}"/>
    <cellStyle name="Normal 13 18 4 4" xfId="5680" xr:uid="{85466F84-C0EB-4C30-84C2-CCAEF1AD4C0E}"/>
    <cellStyle name="Normal 13 18 4 5" xfId="5681" xr:uid="{82D18100-6F2D-42EC-ACE7-4EC8C1FB6E75}"/>
    <cellStyle name="Normal 13 18 5" xfId="5682" xr:uid="{68DC42C3-B016-42E1-A220-18C99CEA895F}"/>
    <cellStyle name="Normal 13 18 5 2" xfId="5683" xr:uid="{D54FB48C-DDA9-4F33-990C-EEB897726B2A}"/>
    <cellStyle name="Normal 13 18 6" xfId="5684" xr:uid="{15E7557C-244D-47EC-89DF-44F8D850DDC9}"/>
    <cellStyle name="Normal 13 18 7" xfId="5685" xr:uid="{30C7224A-1374-4042-8E04-58831BB20D57}"/>
    <cellStyle name="Normal 13 18 8" xfId="5686" xr:uid="{6863D3D7-B28B-4B93-8C74-C4FF16A3EBC2}"/>
    <cellStyle name="Normal 13 18 9" xfId="5687" xr:uid="{ED2AD020-A61B-4573-BEE5-70908268EF45}"/>
    <cellStyle name="Normal 13 19" xfId="5688" xr:uid="{E0939BF0-060D-4EC6-B573-5852314BBB5B}"/>
    <cellStyle name="Normal 13 19 10" xfId="5689" xr:uid="{847281B4-8D4B-4347-8B5D-F2D90460CD7F}"/>
    <cellStyle name="Normal 13 19 11" xfId="5690" xr:uid="{A038D77E-16C6-4005-A7E6-BA072FC4370F}"/>
    <cellStyle name="Normal 13 19 12" xfId="5691" xr:uid="{A17B5F12-554A-4EA2-B81E-1C4432788EB7}"/>
    <cellStyle name="Normal 13 19 13" xfId="5692" xr:uid="{E0F56CDB-912A-42E4-888A-1EF85BD21606}"/>
    <cellStyle name="Normal 13 19 14" xfId="5693" xr:uid="{1F1C3ECD-C29B-4821-AE65-0F4218D3CD13}"/>
    <cellStyle name="Normal 13 19 2" xfId="5694" xr:uid="{73B666E2-5FDB-451C-BAFE-BF151ABE9EB4}"/>
    <cellStyle name="Normal 13 19 2 10" xfId="5695" xr:uid="{05B31709-81B6-4165-8BB0-CC9CB74C06B6}"/>
    <cellStyle name="Normal 13 19 2 11" xfId="5696" xr:uid="{19B1E13F-CD5B-4CBB-A4BE-0A8BF30C91B4}"/>
    <cellStyle name="Normal 13 19 2 12" xfId="5697" xr:uid="{A60E1C94-33B8-4E69-96E1-C7429D8AF99C}"/>
    <cellStyle name="Normal 13 19 2 13" xfId="5698" xr:uid="{F3B8540E-26D3-42B4-8D53-5279B274C7F3}"/>
    <cellStyle name="Normal 13 19 2 2" xfId="5699" xr:uid="{3B302E12-430A-4176-85E0-9ED03DC3325D}"/>
    <cellStyle name="Normal 13 19 2 2 10" xfId="5700" xr:uid="{76F45754-C40F-4713-B319-D8652610A771}"/>
    <cellStyle name="Normal 13 19 2 2 11" xfId="5701" xr:uid="{43E52F74-74D9-43C6-B9A0-E099EB0A268F}"/>
    <cellStyle name="Normal 13 19 2 2 2" xfId="5702" xr:uid="{A97BA08B-AD9A-469F-ACE7-2E1926FDCB81}"/>
    <cellStyle name="Normal 13 19 2 2 2 2" xfId="5703" xr:uid="{9145A1FF-74D5-4046-9B82-42C94D30FB04}"/>
    <cellStyle name="Normal 13 19 2 2 2 2 2" xfId="5704" xr:uid="{53096FE7-9431-4BE4-B198-E41A612A8D91}"/>
    <cellStyle name="Normal 13 19 2 2 2 3" xfId="5705" xr:uid="{513B40EB-3007-479C-B078-B52801F2C2A1}"/>
    <cellStyle name="Normal 13 19 2 2 2 4" xfId="5706" xr:uid="{F383B80C-1909-4F97-9D72-C9490D3D1ED9}"/>
    <cellStyle name="Normal 13 19 2 2 2 5" xfId="5707" xr:uid="{AE34D9B5-C34A-490A-A0C6-0D3D353B13E6}"/>
    <cellStyle name="Normal 13 19 2 2 3" xfId="5708" xr:uid="{3AE57D1D-1A9A-47C4-AB73-F9FC8CCB5955}"/>
    <cellStyle name="Normal 13 19 2 2 3 2" xfId="5709" xr:uid="{732F04C0-E352-4C89-A94E-AAA35353636B}"/>
    <cellStyle name="Normal 13 19 2 2 4" xfId="5710" xr:uid="{63F3D3BB-F37E-4AA2-9CA8-78C348080AA5}"/>
    <cellStyle name="Normal 13 19 2 2 5" xfId="5711" xr:uid="{25EA7049-59E4-448B-914C-CFA8E85267D1}"/>
    <cellStyle name="Normal 13 19 2 2 6" xfId="5712" xr:uid="{A5B79063-F55E-4BED-93BA-565EE8AAD81D}"/>
    <cellStyle name="Normal 13 19 2 2 7" xfId="5713" xr:uid="{410C3031-20DF-42E7-BB1C-779F42B55C95}"/>
    <cellStyle name="Normal 13 19 2 2 8" xfId="5714" xr:uid="{C1AEBBFD-1454-490A-B2FE-F6A02DACBAFF}"/>
    <cellStyle name="Normal 13 19 2 2 9" xfId="5715" xr:uid="{B8996481-7EE1-40DF-BD51-88896A0181DD}"/>
    <cellStyle name="Normal 13 19 2 3" xfId="5716" xr:uid="{62433953-439E-4C0C-A1C0-1B722B4B5355}"/>
    <cellStyle name="Normal 13 19 2 3 2" xfId="5717" xr:uid="{0D9496BA-A216-4BD1-89CC-209B4F1CF211}"/>
    <cellStyle name="Normal 13 19 2 3 2 2" xfId="5718" xr:uid="{9DD7C870-0FD4-496F-86B8-CF9740A02B8A}"/>
    <cellStyle name="Normal 13 19 2 3 3" xfId="5719" xr:uid="{7F56670C-4745-4E80-B191-24649DE19E86}"/>
    <cellStyle name="Normal 13 19 2 3 4" xfId="5720" xr:uid="{86E2D200-E7D1-4386-9A0F-AFDD65BFBDC9}"/>
    <cellStyle name="Normal 13 19 2 3 5" xfId="5721" xr:uid="{D827BEB9-C1A2-4EED-8704-91B43B443A72}"/>
    <cellStyle name="Normal 13 19 2 4" xfId="5722" xr:uid="{ED7AD529-E35B-4539-9FE5-DCC04EC87A6E}"/>
    <cellStyle name="Normal 13 19 2 4 2" xfId="5723" xr:uid="{34719063-28B5-4933-A386-C22F174CB8A0}"/>
    <cellStyle name="Normal 13 19 2 5" xfId="5724" xr:uid="{87BCD608-DDA2-44BD-AF61-78609C173352}"/>
    <cellStyle name="Normal 13 19 2 6" xfId="5725" xr:uid="{F6E26A3C-F49E-4AE3-87D1-27E9FE2A24CF}"/>
    <cellStyle name="Normal 13 19 2 7" xfId="5726" xr:uid="{0AADDFA0-C2ED-4CF5-84B2-F297F277E3F8}"/>
    <cellStyle name="Normal 13 19 2 8" xfId="5727" xr:uid="{CFB0C9BF-FD5D-464F-99DD-E08CBA03BF55}"/>
    <cellStyle name="Normal 13 19 2 9" xfId="5728" xr:uid="{0FC1796A-71A3-4106-9A8D-7B32FE8352AE}"/>
    <cellStyle name="Normal 13 19 3" xfId="5729" xr:uid="{2DE8FB13-8040-4E88-B334-A772DA736CBA}"/>
    <cellStyle name="Normal 13 19 3 10" xfId="5730" xr:uid="{DFA479BA-4959-4799-8249-7D4F9645550A}"/>
    <cellStyle name="Normal 13 19 3 11" xfId="5731" xr:uid="{54A6CDB6-F894-4ABD-8574-FAD39AC54B2A}"/>
    <cellStyle name="Normal 13 19 3 2" xfId="5732" xr:uid="{0BB47905-30E2-4060-A1BC-0A83CBB73A53}"/>
    <cellStyle name="Normal 13 19 3 2 2" xfId="5733" xr:uid="{20F31D15-58E7-4299-A025-2C13D16EA6BB}"/>
    <cellStyle name="Normal 13 19 3 2 2 2" xfId="5734" xr:uid="{625E653E-2268-4748-BDC8-44E5D0DB9755}"/>
    <cellStyle name="Normal 13 19 3 2 3" xfId="5735" xr:uid="{3DB3E33E-D1B6-4029-A283-C822ED2A2952}"/>
    <cellStyle name="Normal 13 19 3 2 4" xfId="5736" xr:uid="{F9FEB932-B230-41D2-9936-DBD3AE0497AE}"/>
    <cellStyle name="Normal 13 19 3 2 5" xfId="5737" xr:uid="{7362F5A1-784B-4F6B-80E8-E4A6D0112440}"/>
    <cellStyle name="Normal 13 19 3 3" xfId="5738" xr:uid="{EA105CB9-25E0-4F1F-99E0-FE1517070CB6}"/>
    <cellStyle name="Normal 13 19 3 3 2" xfId="5739" xr:uid="{A8371836-EAC0-4ED3-897E-19246B36E74D}"/>
    <cellStyle name="Normal 13 19 3 4" xfId="5740" xr:uid="{54DF1FF0-5E18-44F6-9E17-77ACE95CF9BC}"/>
    <cellStyle name="Normal 13 19 3 5" xfId="5741" xr:uid="{45FAEFEF-CCC2-4633-A728-2FA6235014B9}"/>
    <cellStyle name="Normal 13 19 3 6" xfId="5742" xr:uid="{39A5C4D1-6299-4319-B9ED-78C0B4D48296}"/>
    <cellStyle name="Normal 13 19 3 7" xfId="5743" xr:uid="{48143F30-0D91-4BAD-9F61-C2FDFB5D45DD}"/>
    <cellStyle name="Normal 13 19 3 8" xfId="5744" xr:uid="{5165574B-D672-4638-93DF-EEFE18D08E7E}"/>
    <cellStyle name="Normal 13 19 3 9" xfId="5745" xr:uid="{3889FDF5-42E2-4300-865E-DC46C327530B}"/>
    <cellStyle name="Normal 13 19 4" xfId="5746" xr:uid="{38CBD772-12A8-4877-8F31-886557D25543}"/>
    <cellStyle name="Normal 13 19 4 2" xfId="5747" xr:uid="{319706D8-CF40-4782-817A-D8F53C8CF994}"/>
    <cellStyle name="Normal 13 19 4 2 2" xfId="5748" xr:uid="{333F70D4-6FD5-4694-856C-8BCC49A63972}"/>
    <cellStyle name="Normal 13 19 4 3" xfId="5749" xr:uid="{53D2F7E7-58E4-418F-9BA0-8FF9917B5E52}"/>
    <cellStyle name="Normal 13 19 4 4" xfId="5750" xr:uid="{30889AB4-8EC3-45D0-8786-80E2DA1FA19F}"/>
    <cellStyle name="Normal 13 19 4 5" xfId="5751" xr:uid="{E5EBC490-FA97-4660-BD3C-0A9E9ED201F0}"/>
    <cellStyle name="Normal 13 19 5" xfId="5752" xr:uid="{01717FD8-888D-4AA5-80E7-04AF1ABCB859}"/>
    <cellStyle name="Normal 13 19 5 2" xfId="5753" xr:uid="{9A95A7EA-FA9A-422F-B46F-AE32E3A7758C}"/>
    <cellStyle name="Normal 13 19 6" xfId="5754" xr:uid="{7D8FBF4D-4607-4FBE-B2FD-14560447DE8E}"/>
    <cellStyle name="Normal 13 19 7" xfId="5755" xr:uid="{D93DA56C-FD5C-477A-B028-A9C97779ADA8}"/>
    <cellStyle name="Normal 13 19 8" xfId="5756" xr:uid="{DB77F6B5-5231-4E35-948B-510A2C8E52DA}"/>
    <cellStyle name="Normal 13 19 9" xfId="5757" xr:uid="{8DB1B819-CBE6-4B72-9BE2-F59BE4F6D56E}"/>
    <cellStyle name="Normal 13 2" xfId="5758" xr:uid="{ADC31B4F-A47D-4B15-BD1A-0C0D1E4A67B6}"/>
    <cellStyle name="Normal 13 2 10" xfId="5759" xr:uid="{98674158-400A-47F9-A8F6-9A6AD5CD6520}"/>
    <cellStyle name="Normal 13 2 11" xfId="5760" xr:uid="{351D0BF1-21D1-49E0-99BB-C4852E02FAA1}"/>
    <cellStyle name="Normal 13 2 12" xfId="5761" xr:uid="{E1454B2B-2842-4E8C-9225-948F9E24A3D4}"/>
    <cellStyle name="Normal 13 2 13" xfId="5762" xr:uid="{B4ECD44D-358E-4ECB-9EAE-AB4022C74FB3}"/>
    <cellStyle name="Normal 13 2 14" xfId="5763" xr:uid="{DDA455D4-CEAD-48BD-B5A6-8F6ED72E2245}"/>
    <cellStyle name="Normal 13 2 15" xfId="5764" xr:uid="{849A8D64-320B-4D75-B023-331BCDE587CD}"/>
    <cellStyle name="Normal 13 2 16" xfId="5765" xr:uid="{3F477274-A773-4A09-8B13-875E923DFCE1}"/>
    <cellStyle name="Normal 13 2 17" xfId="5766" xr:uid="{43ADDD43-8F01-4525-A6F4-E11B740E5BCF}"/>
    <cellStyle name="Normal 13 2 18" xfId="5767" xr:uid="{5DB9F306-B9E2-46EB-8F37-4EFDF273B667}"/>
    <cellStyle name="Normal 13 2 2" xfId="5768" xr:uid="{42F6B06A-EB63-4DBC-AF2B-D9594F942176}"/>
    <cellStyle name="Normal 13 2 2 10" xfId="5769" xr:uid="{84BA6EFA-CDC7-49CF-9D8B-2DB73CAC641F}"/>
    <cellStyle name="Normal 13 2 2 11" xfId="5770" xr:uid="{53A4A27F-E1B0-4E3C-B688-25DF640BA463}"/>
    <cellStyle name="Normal 13 2 2 12" xfId="5771" xr:uid="{52CDF930-09BD-42E2-891B-03F08968637C}"/>
    <cellStyle name="Normal 13 2 2 13" xfId="5772" xr:uid="{2126F143-F5EE-412F-90E6-9951D4BA73E9}"/>
    <cellStyle name="Normal 13 2 2 14" xfId="5773" xr:uid="{7652F23D-63FF-4C6F-A40A-F3D42C8D3D4A}"/>
    <cellStyle name="Normal 13 2 2 2" xfId="5774" xr:uid="{E583CE50-4514-44BA-9297-BA1A24EA114A}"/>
    <cellStyle name="Normal 13 2 2 2 10" xfId="5775" xr:uid="{6E239B2A-4198-477A-9CDB-15E4AF659BBB}"/>
    <cellStyle name="Normal 13 2 2 2 11" xfId="5776" xr:uid="{6968D05D-730C-4DD3-82F7-9B83414ED47D}"/>
    <cellStyle name="Normal 13 2 2 2 2" xfId="5777" xr:uid="{00D29735-E67B-469F-B8C6-CADCB355E07F}"/>
    <cellStyle name="Normal 13 2 2 2 2 2" xfId="5778" xr:uid="{F9308E66-7E40-46ED-9EE6-59CF06562331}"/>
    <cellStyle name="Normal 13 2 2 2 2 2 2" xfId="5779" xr:uid="{C30261A6-B824-4537-AAC9-3DB783ABA418}"/>
    <cellStyle name="Normal 13 2 2 2 2 3" xfId="5780" xr:uid="{1761826A-ED7E-4FA3-ADE9-2F637B5117BE}"/>
    <cellStyle name="Normal 13 2 2 2 2 4" xfId="5781" xr:uid="{1733DEE2-046B-473C-8DF8-1E4398C4D639}"/>
    <cellStyle name="Normal 13 2 2 2 2 5" xfId="5782" xr:uid="{FCF4DAB7-1A03-4597-BB55-BEE4B1320F07}"/>
    <cellStyle name="Normal 13 2 2 2 3" xfId="5783" xr:uid="{351072A2-69C8-4D37-A64E-A1D7A0D0D0BF}"/>
    <cellStyle name="Normal 13 2 2 2 3 2" xfId="5784" xr:uid="{984B54EB-8DDA-4D6C-9128-0CBDA775622B}"/>
    <cellStyle name="Normal 13 2 2 2 4" xfId="5785" xr:uid="{FC1CD6D1-6377-49C6-B499-F3D294AEAACF}"/>
    <cellStyle name="Normal 13 2 2 2 5" xfId="5786" xr:uid="{F2A71F03-0BD8-40D5-B9E7-75A3D5600630}"/>
    <cellStyle name="Normal 13 2 2 2 6" xfId="5787" xr:uid="{464C2DF1-5125-4A19-B86D-DD99DA63493E}"/>
    <cellStyle name="Normal 13 2 2 2 7" xfId="5788" xr:uid="{F6BF2AAB-35BC-4AE4-BDD2-05FC9D749A53}"/>
    <cellStyle name="Normal 13 2 2 2 8" xfId="5789" xr:uid="{033E7A6D-43F2-4B42-AB45-48627711F932}"/>
    <cellStyle name="Normal 13 2 2 2 9" xfId="5790" xr:uid="{A5E929CC-25E4-4A92-BD06-D775CB375877}"/>
    <cellStyle name="Normal 13 2 2 3" xfId="5791" xr:uid="{51B424A6-033D-4425-A5FA-A8E0781A871F}"/>
    <cellStyle name="Normal 13 2 2 3 2" xfId="5792" xr:uid="{FCE1B8C5-E544-4F66-8D22-3E79050A670A}"/>
    <cellStyle name="Normal 13 2 2 3 2 2" xfId="5793" xr:uid="{00824462-DF00-4A09-B09C-5B4402ED129A}"/>
    <cellStyle name="Normal 13 2 2 3 3" xfId="5794" xr:uid="{F8FBC06D-36FA-4B22-94EE-8A143A080980}"/>
    <cellStyle name="Normal 13 2 2 3 4" xfId="5795" xr:uid="{43F1E029-7C9D-4816-9A76-AD3CAF2F12CC}"/>
    <cellStyle name="Normal 13 2 2 3 5" xfId="5796" xr:uid="{EDC09648-6BB3-4331-8386-7061EF4622D0}"/>
    <cellStyle name="Normal 13 2 2 4" xfId="5797" xr:uid="{D3FDBB2F-EDDC-4E18-8275-766C09EBB334}"/>
    <cellStyle name="Normal 13 2 2 4 2" xfId="5798" xr:uid="{7BB3BC92-985F-4DDD-9D53-470C7F543E0D}"/>
    <cellStyle name="Normal 13 2 2 5" xfId="5799" xr:uid="{480DD518-D67B-4911-A024-260FCAF40AA9}"/>
    <cellStyle name="Normal 13 2 2 6" xfId="5800" xr:uid="{06D366ED-F7FE-4B61-8785-E5D9CC472F7E}"/>
    <cellStyle name="Normal 13 2 2 7" xfId="5801" xr:uid="{E969A8A6-1B5D-4FFB-816D-894DD9280C82}"/>
    <cellStyle name="Normal 13 2 2 8" xfId="5802" xr:uid="{8CC84223-1ED8-4CA4-B581-C58A7FF7BB64}"/>
    <cellStyle name="Normal 13 2 2 9" xfId="5803" xr:uid="{755AEBD6-2002-4ADC-B5FF-90DF7B5AA7E5}"/>
    <cellStyle name="Normal 13 2 3" xfId="5804" xr:uid="{8480278D-C978-4905-A001-80C902302E24}"/>
    <cellStyle name="Normal 13 2 3 10" xfId="5805" xr:uid="{A1412FB5-A048-49D9-B320-7FBEA7374081}"/>
    <cellStyle name="Normal 13 2 3 11" xfId="5806" xr:uid="{6FBB7178-792A-492A-B73B-23E78D97C586}"/>
    <cellStyle name="Normal 13 2 3 2" xfId="5807" xr:uid="{8AD4DAF0-C7EE-4534-9107-0A706596503A}"/>
    <cellStyle name="Normal 13 2 3 2 2" xfId="5808" xr:uid="{0425EC26-8F4A-4489-9968-40FDCF6057D3}"/>
    <cellStyle name="Normal 13 2 3 2 2 2" xfId="5809" xr:uid="{707269D4-2FC9-4496-91C9-AFCAEDBAF11D}"/>
    <cellStyle name="Normal 13 2 3 2 3" xfId="5810" xr:uid="{950C8560-E1E3-4A4E-A06C-008BF40E9CFC}"/>
    <cellStyle name="Normal 13 2 3 2 4" xfId="5811" xr:uid="{6C647263-F334-49EE-9575-DABF9504DAD9}"/>
    <cellStyle name="Normal 13 2 3 2 5" xfId="5812" xr:uid="{D3BB8148-1150-42DD-B49E-721260A1D3E9}"/>
    <cellStyle name="Normal 13 2 3 3" xfId="5813" xr:uid="{3A33318D-3350-4C18-8A12-EDAA92E60166}"/>
    <cellStyle name="Normal 13 2 3 3 2" xfId="5814" xr:uid="{73ADCD88-89DB-45ED-9133-2C02D456383B}"/>
    <cellStyle name="Normal 13 2 3 4" xfId="5815" xr:uid="{E54CD625-5D22-43EF-AA38-D77F2602A7B9}"/>
    <cellStyle name="Normal 13 2 3 5" xfId="5816" xr:uid="{831CC76F-72B8-4669-B389-801924DFD918}"/>
    <cellStyle name="Normal 13 2 3 6" xfId="5817" xr:uid="{BFA1E0B1-886F-4851-AA90-B8525A24EA08}"/>
    <cellStyle name="Normal 13 2 3 7" xfId="5818" xr:uid="{55D310F2-03C0-41A0-AFA2-4596C1BADBC0}"/>
    <cellStyle name="Normal 13 2 3 8" xfId="5819" xr:uid="{C6EAA147-6A8A-4AD5-ADE4-52CE59CAF9A0}"/>
    <cellStyle name="Normal 13 2 3 9" xfId="5820" xr:uid="{D6C27A84-68DB-49FA-9FF1-5D9768B1026A}"/>
    <cellStyle name="Normal 13 2 4" xfId="5821" xr:uid="{CC2BF7AF-27A1-4073-A9A9-7C05CE62F5CF}"/>
    <cellStyle name="Normal 13 2 4 2" xfId="5822" xr:uid="{30FD8F77-5D29-4E6B-B47B-CA2AFDF8BB3B}"/>
    <cellStyle name="Normal 13 2 4 2 2" xfId="5823" xr:uid="{F4B39A91-E9DC-420C-A4B3-C1A9CA097F9C}"/>
    <cellStyle name="Normal 13 2 4 3" xfId="5824" xr:uid="{B6E93DDF-BD33-42AD-BD0C-A4569F2F0A8A}"/>
    <cellStyle name="Normal 13 2 4 4" xfId="5825" xr:uid="{D41278C0-8C74-4254-A008-ABCF6B6AB11E}"/>
    <cellStyle name="Normal 13 2 4 5" xfId="5826" xr:uid="{E8BC3590-8551-440A-86D0-EF0CA0468087}"/>
    <cellStyle name="Normal 13 2 5" xfId="5827" xr:uid="{EAC0C09D-6B3C-4CF0-AA7B-BE82A90B292D}"/>
    <cellStyle name="Normal 13 2 5 2" xfId="5828" xr:uid="{F5076407-B3E6-4DDD-8673-5C5328FCBFEF}"/>
    <cellStyle name="Normal 13 2 6" xfId="5829" xr:uid="{BE08379B-3BDA-45EC-9051-4A89DFA680A2}"/>
    <cellStyle name="Normal 13 2 7" xfId="5830" xr:uid="{8D9ABF55-7301-4209-AB3A-F934BE764DD5}"/>
    <cellStyle name="Normal 13 2 8" xfId="5831" xr:uid="{C392D61E-A5D6-4B76-9CB6-71F1FEC8BBD5}"/>
    <cellStyle name="Normal 13 2 9" xfId="5832" xr:uid="{A5E7D536-4D93-4417-B304-DFE8B1C018D9}"/>
    <cellStyle name="Normal 13 20" xfId="5833" xr:uid="{C2923DFF-C0B0-4D5C-8E95-F5643AFDEB76}"/>
    <cellStyle name="Normal 13 20 10" xfId="5834" xr:uid="{D4D34C22-5F16-4AAC-A1AC-D993885BA8FD}"/>
    <cellStyle name="Normal 13 20 11" xfId="5835" xr:uid="{6CD4B5ED-C344-4CEB-8CD0-FAEC16FDE657}"/>
    <cellStyle name="Normal 13 20 12" xfId="5836" xr:uid="{54B5D527-AC41-4ACB-A88B-3B043206A04F}"/>
    <cellStyle name="Normal 13 20 13" xfId="5837" xr:uid="{2EAB94F5-1AD1-4CD2-B3F9-F9977F8509DE}"/>
    <cellStyle name="Normal 13 20 14" xfId="5838" xr:uid="{710BD7C2-BDC7-4A22-96F5-73551A04906C}"/>
    <cellStyle name="Normal 13 20 2" xfId="5839" xr:uid="{F5AB7823-F33E-45F5-8FD3-CCAAD7EE9E44}"/>
    <cellStyle name="Normal 13 20 2 10" xfId="5840" xr:uid="{681A7099-FB2C-4D39-A804-92466E5305D8}"/>
    <cellStyle name="Normal 13 20 2 11" xfId="5841" xr:uid="{F64E4310-6263-4017-9348-BC436C2B0057}"/>
    <cellStyle name="Normal 13 20 2 12" xfId="5842" xr:uid="{AFB6E3F7-7EDE-4E11-8F7F-B81027B4AABA}"/>
    <cellStyle name="Normal 13 20 2 2" xfId="5843" xr:uid="{D3EC8110-B0A3-416F-9122-B547A050EDC4}"/>
    <cellStyle name="Normal 13 20 2 2 10" xfId="5844" xr:uid="{0DA16CD9-6079-4700-84E0-3EB78F11DCBF}"/>
    <cellStyle name="Normal 13 20 2 2 11" xfId="5845" xr:uid="{007245E4-181A-4E4B-A996-19977E0337B9}"/>
    <cellStyle name="Normal 13 20 2 2 2" xfId="5846" xr:uid="{B8BD40C3-2EF8-4827-A246-8DF6F0763690}"/>
    <cellStyle name="Normal 13 20 2 2 2 2" xfId="5847" xr:uid="{F4123887-86B3-4EA8-840E-097D879E0D30}"/>
    <cellStyle name="Normal 13 20 2 2 2 2 2" xfId="5848" xr:uid="{6F2EF4D5-7655-40AE-93FA-266290CD6936}"/>
    <cellStyle name="Normal 13 20 2 2 2 3" xfId="5849" xr:uid="{7A17FAE3-8E81-4034-AA9F-239D9E519EF1}"/>
    <cellStyle name="Normal 13 20 2 2 2 4" xfId="5850" xr:uid="{FE96F3C0-ECF8-4B17-9AEE-40BCBC6162DC}"/>
    <cellStyle name="Normal 13 20 2 2 2 5" xfId="5851" xr:uid="{9B1EF6BF-B389-4940-99A5-EB18B7986D56}"/>
    <cellStyle name="Normal 13 20 2 2 3" xfId="5852" xr:uid="{D51ECA37-499F-46E8-87B8-A2E053CBEBA5}"/>
    <cellStyle name="Normal 13 20 2 2 3 2" xfId="5853" xr:uid="{932ADA8D-289B-49DD-BF14-5BEA82BB22C1}"/>
    <cellStyle name="Normal 13 20 2 2 4" xfId="5854" xr:uid="{1F23F96F-E45C-4581-B38A-F78666B40252}"/>
    <cellStyle name="Normal 13 20 2 2 5" xfId="5855" xr:uid="{83C6C84B-2686-4F34-BD67-5042485816D9}"/>
    <cellStyle name="Normal 13 20 2 2 6" xfId="5856" xr:uid="{8D868AD2-B030-40BD-966C-2C4F18E3C897}"/>
    <cellStyle name="Normal 13 20 2 2 7" xfId="5857" xr:uid="{7E7FF8E0-E8A9-47F5-A39C-3A2F2F5DCFA8}"/>
    <cellStyle name="Normal 13 20 2 2 8" xfId="5858" xr:uid="{28AB43CF-5FDB-4788-8012-76CAEC9AB81C}"/>
    <cellStyle name="Normal 13 20 2 2 9" xfId="5859" xr:uid="{DD71A8BC-4D70-417D-A480-4B725F015482}"/>
    <cellStyle name="Normal 13 20 2 3" xfId="5860" xr:uid="{1A32C5DA-F93C-4914-9C5B-23D8CF079A51}"/>
    <cellStyle name="Normal 13 20 2 3 2" xfId="5861" xr:uid="{CBBF7B4B-0F62-424A-942E-2846FB883888}"/>
    <cellStyle name="Normal 13 20 2 3 2 2" xfId="5862" xr:uid="{1403142A-38E5-4BEC-BA35-A52E124E25AF}"/>
    <cellStyle name="Normal 13 20 2 3 3" xfId="5863" xr:uid="{E58FE9BF-7AA3-4593-98FB-BF3D86195D85}"/>
    <cellStyle name="Normal 13 20 2 3 4" xfId="5864" xr:uid="{61F4DE57-B33F-4BF4-9E52-AB2A858C8744}"/>
    <cellStyle name="Normal 13 20 2 3 5" xfId="5865" xr:uid="{D8D2F481-BE89-41DA-B0FA-BB40730C784B}"/>
    <cellStyle name="Normal 13 20 2 4" xfId="5866" xr:uid="{1455F7DC-9A9F-41C2-A40D-BC6751B3A8D6}"/>
    <cellStyle name="Normal 13 20 2 4 2" xfId="5867" xr:uid="{5487C464-8632-4371-9907-300F8741D1C8}"/>
    <cellStyle name="Normal 13 20 2 5" xfId="5868" xr:uid="{7BD594BD-8399-42D6-AD36-A41755F38A57}"/>
    <cellStyle name="Normal 13 20 2 6" xfId="5869" xr:uid="{C8B7CAEE-6233-4EDC-98C1-1BD1D27832D8}"/>
    <cellStyle name="Normal 13 20 2 7" xfId="5870" xr:uid="{3EF0DFFD-59E6-425C-A62D-8F1D515B8EA0}"/>
    <cellStyle name="Normal 13 20 2 8" xfId="5871" xr:uid="{BBACEC24-859A-41E5-AB5F-D9BC65AD787D}"/>
    <cellStyle name="Normal 13 20 2 9" xfId="5872" xr:uid="{A37DF588-C088-4455-A4C8-AFEB7A328628}"/>
    <cellStyle name="Normal 13 20 3" xfId="5873" xr:uid="{4A397AE3-D359-4CC9-A387-8F793BB2676E}"/>
    <cellStyle name="Normal 13 20 3 10" xfId="5874" xr:uid="{EE39BB65-1343-43C2-BA63-39D455B958E1}"/>
    <cellStyle name="Normal 13 20 3 11" xfId="5875" xr:uid="{C9EC849A-9F40-436D-A512-07E869CCCEDF}"/>
    <cellStyle name="Normal 13 20 3 2" xfId="5876" xr:uid="{7D24EDB9-7D7A-40BC-B073-35AD8BBEF9C0}"/>
    <cellStyle name="Normal 13 20 3 2 2" xfId="5877" xr:uid="{E09FFFBB-C370-4A00-A5A3-9EA23B78EFFA}"/>
    <cellStyle name="Normal 13 20 3 2 2 2" xfId="5878" xr:uid="{125E20F7-BC3B-46FC-8486-45DA789B6261}"/>
    <cellStyle name="Normal 13 20 3 2 3" xfId="5879" xr:uid="{15E469C1-AD6C-4B46-9872-C1DE9F144095}"/>
    <cellStyle name="Normal 13 20 3 2 4" xfId="5880" xr:uid="{D3BC615C-6D3D-40C4-AC22-35E10E4A169D}"/>
    <cellStyle name="Normal 13 20 3 2 5" xfId="5881" xr:uid="{A8EDE465-EB9E-47AF-928F-B1F5D579BBE8}"/>
    <cellStyle name="Normal 13 20 3 3" xfId="5882" xr:uid="{517D76D3-0ACD-4BE2-977E-166B29B80DDC}"/>
    <cellStyle name="Normal 13 20 3 3 2" xfId="5883" xr:uid="{67A618F6-58D5-46A9-9B5A-32D2E361F587}"/>
    <cellStyle name="Normal 13 20 3 4" xfId="5884" xr:uid="{936983D3-17AF-40B5-AA85-414C5349EA8F}"/>
    <cellStyle name="Normal 13 20 3 5" xfId="5885" xr:uid="{1BFEECF9-D68D-4607-AFF7-C93F3B7E3FDE}"/>
    <cellStyle name="Normal 13 20 3 6" xfId="5886" xr:uid="{EFCAA793-1970-4D0E-8904-AD497D16549B}"/>
    <cellStyle name="Normal 13 20 3 7" xfId="5887" xr:uid="{405C4D36-AA29-42AF-9E11-D621B46B5556}"/>
    <cellStyle name="Normal 13 20 3 8" xfId="5888" xr:uid="{63896B68-62E9-43C0-A0FA-E6B849899621}"/>
    <cellStyle name="Normal 13 20 3 9" xfId="5889" xr:uid="{EBEE6940-EE30-4933-95F6-5E65E2E40CBF}"/>
    <cellStyle name="Normal 13 20 4" xfId="5890" xr:uid="{2005C26A-F554-43B6-ADEE-67584837394D}"/>
    <cellStyle name="Normal 13 20 4 2" xfId="5891" xr:uid="{5972430B-FEDB-4BAA-9C38-8DD312502D83}"/>
    <cellStyle name="Normal 13 20 4 2 2" xfId="5892" xr:uid="{1768FFE0-0643-4AF9-B135-0D852486FED4}"/>
    <cellStyle name="Normal 13 20 4 3" xfId="5893" xr:uid="{9E0B7CBF-8A1D-4309-8DEC-14809D4FD0BC}"/>
    <cellStyle name="Normal 13 20 4 4" xfId="5894" xr:uid="{A982000E-BBBE-4C08-AB4B-FB0AF4801021}"/>
    <cellStyle name="Normal 13 20 4 5" xfId="5895" xr:uid="{478E66BF-BB05-4FCD-A734-6D924BC2BD5C}"/>
    <cellStyle name="Normal 13 20 5" xfId="5896" xr:uid="{9EE34A84-0A7C-42AC-B475-B78FB8B62461}"/>
    <cellStyle name="Normal 13 20 5 2" xfId="5897" xr:uid="{89D68C78-5EE8-4B08-8434-0246975D976A}"/>
    <cellStyle name="Normal 13 20 6" xfId="5898" xr:uid="{EBF9C29C-12DC-4310-9090-BAF590BC5F93}"/>
    <cellStyle name="Normal 13 20 7" xfId="5899" xr:uid="{7A9A9E1D-B1A4-41E7-A9DA-6D47DA13B4C9}"/>
    <cellStyle name="Normal 13 20 8" xfId="5900" xr:uid="{1E6D4011-D476-4E2B-8DF1-E620EFA786C9}"/>
    <cellStyle name="Normal 13 20 9" xfId="5901" xr:uid="{041850C3-1F26-421A-B87A-DE2FA5E9FED9}"/>
    <cellStyle name="Normal 13 21" xfId="5902" xr:uid="{30323090-CD50-457B-991F-844782E130DA}"/>
    <cellStyle name="Normal 13 21 10" xfId="5903" xr:uid="{8A4F7B11-1736-4BDF-A962-EDE30367D9CB}"/>
    <cellStyle name="Normal 13 21 11" xfId="5904" xr:uid="{B6FC3391-AD68-414B-9770-D6685725DE56}"/>
    <cellStyle name="Normal 13 21 12" xfId="5905" xr:uid="{98336F6B-D42B-470A-8633-F0EA662A2077}"/>
    <cellStyle name="Normal 13 21 13" xfId="5906" xr:uid="{D6610623-7E11-47CA-8752-CF019F71EA9C}"/>
    <cellStyle name="Normal 13 21 2" xfId="5907" xr:uid="{AC8110B9-C159-4BF3-9265-56AE38032341}"/>
    <cellStyle name="Normal 13 21 2 10" xfId="5908" xr:uid="{1D4C33BC-3151-43C3-9485-7885995E99AC}"/>
    <cellStyle name="Normal 13 21 2 11" xfId="5909" xr:uid="{7E090C2B-6A05-4F90-B6AD-99D8373546AE}"/>
    <cellStyle name="Normal 13 21 2 2" xfId="5910" xr:uid="{BCD999F4-F63E-4806-BA40-71CF5CEE8FAA}"/>
    <cellStyle name="Normal 13 21 2 2 2" xfId="5911" xr:uid="{CAC1F38C-4C1C-4505-B41E-5E169DBF0E2F}"/>
    <cellStyle name="Normal 13 21 2 2 2 2" xfId="5912" xr:uid="{1E8B40A4-78B8-4F33-BDDE-BA4066BD8655}"/>
    <cellStyle name="Normal 13 21 2 2 3" xfId="5913" xr:uid="{94291465-B5AD-43BD-82BD-76B2E864CE2C}"/>
    <cellStyle name="Normal 13 21 2 2 4" xfId="5914" xr:uid="{2BCCFAD4-656F-4CD9-B073-8B18AF91D99F}"/>
    <cellStyle name="Normal 13 21 2 2 5" xfId="5915" xr:uid="{09A63F14-350E-4CEB-96B0-E657A42FEB4E}"/>
    <cellStyle name="Normal 13 21 2 3" xfId="5916" xr:uid="{35F54DC2-A8CE-47D3-B5FE-6CBE9FAFA1F3}"/>
    <cellStyle name="Normal 13 21 2 3 2" xfId="5917" xr:uid="{DAC29253-99D2-498D-810B-D5CE784D5280}"/>
    <cellStyle name="Normal 13 21 2 4" xfId="5918" xr:uid="{BF25BFCF-9087-483D-A2F2-6A14AF43D4F5}"/>
    <cellStyle name="Normal 13 21 2 5" xfId="5919" xr:uid="{AD057B8E-AFE7-49E7-9EA0-6216FC7B8EDB}"/>
    <cellStyle name="Normal 13 21 2 6" xfId="5920" xr:uid="{DD0737D5-9110-47E6-87BF-F7A5E7634963}"/>
    <cellStyle name="Normal 13 21 2 7" xfId="5921" xr:uid="{8FAE4B34-EF83-40CC-AA70-239825B112ED}"/>
    <cellStyle name="Normal 13 21 2 8" xfId="5922" xr:uid="{5F133E6E-2103-44F3-B0B1-70B210AAFA15}"/>
    <cellStyle name="Normal 13 21 2 9" xfId="5923" xr:uid="{E197D700-91B1-4017-A6F8-EA55A46CF8B9}"/>
    <cellStyle name="Normal 13 21 3" xfId="5924" xr:uid="{1B7EC509-BCB7-4883-B920-7B6EE58B625E}"/>
    <cellStyle name="Normal 13 21 3 2" xfId="5925" xr:uid="{C3139E09-2AE7-43C4-B4D8-63BEEFB8C3C0}"/>
    <cellStyle name="Normal 13 21 3 2 2" xfId="5926" xr:uid="{20A1ED5B-562A-4C83-A8FC-CC5FE3924437}"/>
    <cellStyle name="Normal 13 21 3 3" xfId="5927" xr:uid="{843E06E4-2B1B-4D39-B814-A26091303DB7}"/>
    <cellStyle name="Normal 13 21 3 4" xfId="5928" xr:uid="{B53BDBC4-FD8D-4EBF-812E-712DE7CCCDC1}"/>
    <cellStyle name="Normal 13 21 3 5" xfId="5929" xr:uid="{333314BD-B4B7-4C57-ABCA-FC7C2D591C5C}"/>
    <cellStyle name="Normal 13 21 4" xfId="5930" xr:uid="{B100C92F-AEEE-4CC1-978F-F2F1A88C8A9B}"/>
    <cellStyle name="Normal 13 21 4 2" xfId="5931" xr:uid="{9291C7B5-2DF0-4E14-931F-093E22184ADC}"/>
    <cellStyle name="Normal 13 21 5" xfId="5932" xr:uid="{3ECDEB43-43E3-4BA2-8F62-E6FA3F4D93EC}"/>
    <cellStyle name="Normal 13 21 6" xfId="5933" xr:uid="{2F72849E-9D9E-41DD-AF70-8EFC11C37D12}"/>
    <cellStyle name="Normal 13 21 7" xfId="5934" xr:uid="{57057041-06E5-4576-A959-D6FCF7B4074B}"/>
    <cellStyle name="Normal 13 21 8" xfId="5935" xr:uid="{79AE01C0-33DD-47AB-A69E-1FC8CE3A4C6C}"/>
    <cellStyle name="Normal 13 21 9" xfId="5936" xr:uid="{2BCE43BC-D2DB-4EC6-AED6-0CB9376D49F1}"/>
    <cellStyle name="Normal 13 22" xfId="5937" xr:uid="{CC3C17BE-8F23-4053-A872-15459E600FF0}"/>
    <cellStyle name="Normal 13 22 10" xfId="5938" xr:uid="{65A5AD84-9BD6-4C42-9BFC-508571FDD62F}"/>
    <cellStyle name="Normal 13 22 11" xfId="5939" xr:uid="{44E00EE3-B94E-4735-BD42-C4656926A700}"/>
    <cellStyle name="Normal 13 22 12" xfId="5940" xr:uid="{04826995-A72D-41CF-B491-3405F50C5E91}"/>
    <cellStyle name="Normal 13 22 2" xfId="5941" xr:uid="{E8B8017F-7AD9-41C3-A851-38354FE648B8}"/>
    <cellStyle name="Normal 13 22 2 2" xfId="5942" xr:uid="{12C78EC8-E95E-4EC2-AA01-222E447F5F21}"/>
    <cellStyle name="Normal 13 22 2 2 2" xfId="5943" xr:uid="{BEF068AA-E7AC-4DDA-A973-1AB9BA2BD237}"/>
    <cellStyle name="Normal 13 22 2 3" xfId="5944" xr:uid="{33DBE373-75FB-474D-AAC3-E0E11155E775}"/>
    <cellStyle name="Normal 13 22 2 4" xfId="5945" xr:uid="{8DDCE99F-E736-4E5F-AD47-FE9A899E855E}"/>
    <cellStyle name="Normal 13 22 2 5" xfId="5946" xr:uid="{14785E08-9BBE-4A2A-B53F-F161348E4437}"/>
    <cellStyle name="Normal 13 22 3" xfId="5947" xr:uid="{BFEBA32C-6550-4514-99A7-17CC4E78F513}"/>
    <cellStyle name="Normal 13 22 3 2" xfId="5948" xr:uid="{18CAD53E-8A10-4005-AE1B-9EEC41F33D5F}"/>
    <cellStyle name="Normal 13 22 4" xfId="5949" xr:uid="{CCB82CA2-0851-4F9E-87BA-02454C598528}"/>
    <cellStyle name="Normal 13 22 5" xfId="5950" xr:uid="{EE521336-5C1F-48D7-9460-78BD4F1ECDF2}"/>
    <cellStyle name="Normal 13 22 6" xfId="5951" xr:uid="{14FEF4B7-67DE-4055-B7F0-3294D1355962}"/>
    <cellStyle name="Normal 13 22 7" xfId="5952" xr:uid="{BE5671ED-4038-45DE-B507-9AEC6533445B}"/>
    <cellStyle name="Normal 13 22 8" xfId="5953" xr:uid="{EF582B15-ACF9-470A-BC06-31DE2248750F}"/>
    <cellStyle name="Normal 13 22 9" xfId="5954" xr:uid="{3FCAFB90-BD4B-4887-A638-F45AB3E7342D}"/>
    <cellStyle name="Normal 13 23" xfId="5955" xr:uid="{FBF80E80-ED27-4C0D-8B0D-31F82E98E04D}"/>
    <cellStyle name="Normal 13 23 2" xfId="5956" xr:uid="{30FAB36C-71C5-4A52-809D-DA8EE14B9785}"/>
    <cellStyle name="Normal 13 23 2 2" xfId="5957" xr:uid="{A36A028D-2EA0-4405-99AB-3CF0D71B33E5}"/>
    <cellStyle name="Normal 13 23 3" xfId="5958" xr:uid="{0D1EDBD4-5C9B-4A81-B54D-D38C7CFB4722}"/>
    <cellStyle name="Normal 13 23 4" xfId="5959" xr:uid="{50E3CAC3-C3C7-4331-BB13-F70639568826}"/>
    <cellStyle name="Normal 13 23 5" xfId="5960" xr:uid="{58E09742-452B-48FF-805E-7B50F811081C}"/>
    <cellStyle name="Normal 13 24" xfId="5961" xr:uid="{051CCB66-052A-42B6-9709-C1EB8265638A}"/>
    <cellStyle name="Normal 13 24 2" xfId="5962" xr:uid="{41451C47-D756-4178-9EFA-D4B21DAC8307}"/>
    <cellStyle name="Normal 13 25" xfId="5963" xr:uid="{9033E66C-E8D0-4BEF-99C4-7BA539398034}"/>
    <cellStyle name="Normal 13 26" xfId="5964" xr:uid="{1111911B-642A-4307-8AF5-B6C07FCA96DF}"/>
    <cellStyle name="Normal 13 27" xfId="5965" xr:uid="{429FE54A-04D6-4533-B16B-14B52BE0D762}"/>
    <cellStyle name="Normal 13 28" xfId="5966" xr:uid="{096CE868-7940-47E9-B0E2-8469BB7E1AC2}"/>
    <cellStyle name="Normal 13 29" xfId="5967" xr:uid="{F1EC0A88-0E32-4176-8939-CB13B5387550}"/>
    <cellStyle name="Normal 13 3" xfId="5968" xr:uid="{022861D0-7D4A-4C1B-B67B-2D6742F5D7FB}"/>
    <cellStyle name="Normal 13 3 10" xfId="5969" xr:uid="{252E0413-7155-487B-B391-30538BE4640D}"/>
    <cellStyle name="Normal 13 3 11" xfId="5970" xr:uid="{85D0D385-A62D-46C5-B100-5652D90A9CFB}"/>
    <cellStyle name="Normal 13 3 12" xfId="5971" xr:uid="{4DBA6DA1-B1AA-4F06-A5C3-40C4AA627E87}"/>
    <cellStyle name="Normal 13 3 13" xfId="5972" xr:uid="{850AE128-DAA5-44CB-B37D-B6BE381FB756}"/>
    <cellStyle name="Normal 13 3 14" xfId="5973" xr:uid="{9D915B6A-0CC4-433D-8F39-09C912D17A12}"/>
    <cellStyle name="Normal 13 3 15" xfId="5974" xr:uid="{4EDAA7D0-1EF8-471D-8C1D-CF3BA835BD3E}"/>
    <cellStyle name="Normal 13 3 16" xfId="5975" xr:uid="{5A2BA29F-ACC1-4034-A450-E4B8512D69B9}"/>
    <cellStyle name="Normal 13 3 2" xfId="5976" xr:uid="{AC6A4A78-7AAB-48F8-8901-8F5C6028FE55}"/>
    <cellStyle name="Normal 13 3 2 10" xfId="5977" xr:uid="{FFB41A42-C5BD-4173-9A84-47BD630A9835}"/>
    <cellStyle name="Normal 13 3 2 11" xfId="5978" xr:uid="{935BD352-233D-465D-9E2E-4ABD3C980E99}"/>
    <cellStyle name="Normal 13 3 2 12" xfId="5979" xr:uid="{BAE30745-57A3-4C04-A977-CBB7B8DEA387}"/>
    <cellStyle name="Normal 13 3 2 13" xfId="5980" xr:uid="{90120925-36D0-4097-AB10-157551993990}"/>
    <cellStyle name="Normal 13 3 2 2" xfId="5981" xr:uid="{E8C8E3C7-07BA-4298-8FD3-6C87A9DF3F04}"/>
    <cellStyle name="Normal 13 3 2 2 10" xfId="5982" xr:uid="{603158A4-74E4-468E-82BC-AA0BE56B1F4C}"/>
    <cellStyle name="Normal 13 3 2 2 11" xfId="5983" xr:uid="{2B53FE86-6CF8-46EE-B6C6-BB5B830B38B0}"/>
    <cellStyle name="Normal 13 3 2 2 2" xfId="5984" xr:uid="{E1315544-3931-46C6-9194-487388174218}"/>
    <cellStyle name="Normal 13 3 2 2 2 2" xfId="5985" xr:uid="{E24B0947-68BE-48F4-BE57-399329AB23A6}"/>
    <cellStyle name="Normal 13 3 2 2 2 2 2" xfId="5986" xr:uid="{D898A4EF-B994-42D1-BF91-39DDDE456557}"/>
    <cellStyle name="Normal 13 3 2 2 2 3" xfId="5987" xr:uid="{D1512821-02CC-45DD-A850-9C6EB8D71091}"/>
    <cellStyle name="Normal 13 3 2 2 2 4" xfId="5988" xr:uid="{9B8BE327-9087-4F50-BC9C-0606F6D9C8E2}"/>
    <cellStyle name="Normal 13 3 2 2 2 5" xfId="5989" xr:uid="{C4EF0D90-05EF-4DE2-8C8D-40167D45B62C}"/>
    <cellStyle name="Normal 13 3 2 2 3" xfId="5990" xr:uid="{F709B76C-E723-4897-9EA1-6D4F3EEF1B90}"/>
    <cellStyle name="Normal 13 3 2 2 3 2" xfId="5991" xr:uid="{A68184F1-9C65-4DE1-91F9-45612C7D2547}"/>
    <cellStyle name="Normal 13 3 2 2 4" xfId="5992" xr:uid="{4AEDC57C-5471-4BE5-9E7C-7F6F0E18EA03}"/>
    <cellStyle name="Normal 13 3 2 2 5" xfId="5993" xr:uid="{EDBBCEF6-111A-486A-B184-6DF45BA68D43}"/>
    <cellStyle name="Normal 13 3 2 2 6" xfId="5994" xr:uid="{F718B3EF-993F-4D43-809E-4BCAE6A66DFE}"/>
    <cellStyle name="Normal 13 3 2 2 7" xfId="5995" xr:uid="{4DB1D076-E930-4ABE-9D38-7117B288A53D}"/>
    <cellStyle name="Normal 13 3 2 2 8" xfId="5996" xr:uid="{FBE3442D-A454-4BAE-B217-FA4CB3CF7C27}"/>
    <cellStyle name="Normal 13 3 2 2 9" xfId="5997" xr:uid="{5391AC4F-B8AA-4A73-AC43-82EB277D374B}"/>
    <cellStyle name="Normal 13 3 2 3" xfId="5998" xr:uid="{424AA1B1-3BEC-4305-ADE9-D1702AD3A598}"/>
    <cellStyle name="Normal 13 3 2 3 2" xfId="5999" xr:uid="{90C8288C-6DDB-4654-AECD-982729857215}"/>
    <cellStyle name="Normal 13 3 2 3 2 2" xfId="6000" xr:uid="{54894D5C-1D46-4B19-B670-3CDC17F951D4}"/>
    <cellStyle name="Normal 13 3 2 3 3" xfId="6001" xr:uid="{875518C2-D1EC-48E6-BC5E-E12580603389}"/>
    <cellStyle name="Normal 13 3 2 3 4" xfId="6002" xr:uid="{531A26C8-5177-404B-B165-A63C03288746}"/>
    <cellStyle name="Normal 13 3 2 3 5" xfId="6003" xr:uid="{C6652626-2813-4BAE-83BD-A6B1AD919FAF}"/>
    <cellStyle name="Normal 13 3 2 4" xfId="6004" xr:uid="{2E30F53A-1DA6-44E6-ACB1-3C58B5C1CD86}"/>
    <cellStyle name="Normal 13 3 2 4 2" xfId="6005" xr:uid="{03AAB5E8-1782-4350-B6C5-F05765E2F766}"/>
    <cellStyle name="Normal 13 3 2 5" xfId="6006" xr:uid="{6B66C8DA-A5D7-4895-8D54-A33ED0D01E0D}"/>
    <cellStyle name="Normal 13 3 2 6" xfId="6007" xr:uid="{7C123E64-83B6-4985-B119-80226823BDB3}"/>
    <cellStyle name="Normal 13 3 2 7" xfId="6008" xr:uid="{DD1B0185-487E-4B3C-9AB4-A60A52312C05}"/>
    <cellStyle name="Normal 13 3 2 8" xfId="6009" xr:uid="{2EF13809-A828-4A16-9F4D-AF8ACDB10231}"/>
    <cellStyle name="Normal 13 3 2 9" xfId="6010" xr:uid="{2793E9CA-76E6-41BD-BE81-CC75A9AC8178}"/>
    <cellStyle name="Normal 13 3 3" xfId="6011" xr:uid="{192E3C0A-57CC-482B-A782-078363D3779B}"/>
    <cellStyle name="Normal 13 3 3 10" xfId="6012" xr:uid="{A6E7EAA0-4CCE-424F-BFC1-A2A67D130A34}"/>
    <cellStyle name="Normal 13 3 3 11" xfId="6013" xr:uid="{A8E59100-D009-4C92-9B67-89ABEAFBC50B}"/>
    <cellStyle name="Normal 13 3 3 2" xfId="6014" xr:uid="{B45B861A-9351-4E23-8D99-0B0EF3A8DC6D}"/>
    <cellStyle name="Normal 13 3 3 2 2" xfId="6015" xr:uid="{B6037EBF-5BC5-4208-BCA1-BE3AB4286D8B}"/>
    <cellStyle name="Normal 13 3 3 2 2 2" xfId="6016" xr:uid="{A4297D9F-EA3E-4713-B2E1-4E45ECAEBCAD}"/>
    <cellStyle name="Normal 13 3 3 2 3" xfId="6017" xr:uid="{0A071025-BDEE-41BF-B7E3-48E1369C6873}"/>
    <cellStyle name="Normal 13 3 3 2 4" xfId="6018" xr:uid="{37366E02-33AB-4098-9039-289C1D09B3F4}"/>
    <cellStyle name="Normal 13 3 3 2 5" xfId="6019" xr:uid="{0D9DD225-09F9-4DA5-B83D-0537EB047F31}"/>
    <cellStyle name="Normal 13 3 3 3" xfId="6020" xr:uid="{1AD53B0F-93FB-4A56-97F7-CF4905240206}"/>
    <cellStyle name="Normal 13 3 3 3 2" xfId="6021" xr:uid="{9FB0B19C-5CE5-40ED-B81A-0346D17B700B}"/>
    <cellStyle name="Normal 13 3 3 4" xfId="6022" xr:uid="{62DF770F-2827-4C7F-8B09-0D15AA2784B8}"/>
    <cellStyle name="Normal 13 3 3 5" xfId="6023" xr:uid="{F34FDC41-4AF9-4E63-9C5C-76006C2611F1}"/>
    <cellStyle name="Normal 13 3 3 6" xfId="6024" xr:uid="{98F61750-D612-42FF-97A3-180D7E7DBEF0}"/>
    <cellStyle name="Normal 13 3 3 7" xfId="6025" xr:uid="{7F954E52-F2F5-40C6-8618-F4AF0E01483A}"/>
    <cellStyle name="Normal 13 3 3 8" xfId="6026" xr:uid="{7EBB3B07-3184-4961-9E7A-75D1482EFD37}"/>
    <cellStyle name="Normal 13 3 3 9" xfId="6027" xr:uid="{81BFCF1B-659F-44D4-9FC8-F18CB67CB742}"/>
    <cellStyle name="Normal 13 3 4" xfId="6028" xr:uid="{365864C2-D0E8-436C-B136-2B2CD0D56B10}"/>
    <cellStyle name="Normal 13 3 4 2" xfId="6029" xr:uid="{C12684ED-FF20-4250-85AF-7E433E1192AC}"/>
    <cellStyle name="Normal 13 3 4 2 2" xfId="6030" xr:uid="{B448FB31-89DB-4802-9B75-2C3330AE6799}"/>
    <cellStyle name="Normal 13 3 4 3" xfId="6031" xr:uid="{5BC096D8-B320-40FD-8DED-A195BABB7C53}"/>
    <cellStyle name="Normal 13 3 4 4" xfId="6032" xr:uid="{151F91BC-A97D-4311-AA37-24C5106C5EFC}"/>
    <cellStyle name="Normal 13 3 4 5" xfId="6033" xr:uid="{D7B0B2E3-D453-4EE4-9691-B6376D1DDC4F}"/>
    <cellStyle name="Normal 13 3 5" xfId="6034" xr:uid="{4F6B3E6C-192D-4E86-86B2-551A18592657}"/>
    <cellStyle name="Normal 13 3 5 2" xfId="6035" xr:uid="{6B4C6C90-6632-4675-885B-A3320CD29A4D}"/>
    <cellStyle name="Normal 13 3 6" xfId="6036" xr:uid="{ABBE2DF7-F364-4C90-9396-04FE88BECD78}"/>
    <cellStyle name="Normal 13 3 7" xfId="6037" xr:uid="{64DF3556-BC18-4303-AF9A-A25C4F9A6915}"/>
    <cellStyle name="Normal 13 3 8" xfId="6038" xr:uid="{5AB7CB0A-5394-488C-9968-52121B315360}"/>
    <cellStyle name="Normal 13 3 9" xfId="6039" xr:uid="{A01BA55B-A0B9-4F87-8D3E-030536940418}"/>
    <cellStyle name="Normal 13 30" xfId="6040" xr:uid="{5C736E20-6115-432E-83F8-3A83A9FFA3F8}"/>
    <cellStyle name="Normal 13 31" xfId="6041" xr:uid="{5495C5AD-F34E-41E0-9897-154CAB485195}"/>
    <cellStyle name="Normal 13 32" xfId="6042" xr:uid="{85A9F704-5FA7-4046-85B3-73B0D9ED307F}"/>
    <cellStyle name="Normal 13 33" xfId="6043" xr:uid="{7E298F9E-0391-4165-AEB4-19F4F0B9E0D9}"/>
    <cellStyle name="Normal 13 34" xfId="6044" xr:uid="{C50FDCB7-A564-4812-A9F2-59EFB5A99FDE}"/>
    <cellStyle name="Normal 13 35" xfId="6045" xr:uid="{E35A6400-3705-4299-A9B8-528136F9F17B}"/>
    <cellStyle name="Normal 13 36" xfId="6046" xr:uid="{5E209A2C-36AA-4179-9C65-F3738FC91F9F}"/>
    <cellStyle name="Normal 13 37" xfId="6047" xr:uid="{86C2454E-9189-49F8-B657-A8A57A327A54}"/>
    <cellStyle name="Normal 13 38" xfId="6048" xr:uid="{E15CFDD6-B227-41ED-B4AA-5EF93B89C7F6}"/>
    <cellStyle name="Normal 13 39" xfId="6049" xr:uid="{6C869388-6A6A-46A4-93BB-609DA1E48EF4}"/>
    <cellStyle name="Normal 13 4" xfId="6050" xr:uid="{95E1A3C1-DF1D-4E72-AD1D-3505C061F7F3}"/>
    <cellStyle name="Normal 13 4 10" xfId="6051" xr:uid="{2A2432D3-FDFD-4438-8649-E7280EC493BB}"/>
    <cellStyle name="Normal 13 4 11" xfId="6052" xr:uid="{04FE713D-EFAE-41E6-98F3-0E3DBDCB5533}"/>
    <cellStyle name="Normal 13 4 12" xfId="6053" xr:uid="{A8528ABA-3D91-492A-AEDE-D005286F6A46}"/>
    <cellStyle name="Normal 13 4 13" xfId="6054" xr:uid="{ACAF8867-9AB6-4A82-B843-B1E3A016B335}"/>
    <cellStyle name="Normal 13 4 14" xfId="6055" xr:uid="{CD823616-B30E-4591-981C-C62A7B075655}"/>
    <cellStyle name="Normal 13 4 2" xfId="6056" xr:uid="{6ADF7AE4-FFB1-406E-877B-1AC0DF142A98}"/>
    <cellStyle name="Normal 13 4 2 10" xfId="6057" xr:uid="{F0587F49-6545-4C5A-A807-C272ACBCC69F}"/>
    <cellStyle name="Normal 13 4 2 11" xfId="6058" xr:uid="{EB068797-2980-4B42-8A21-655705567B14}"/>
    <cellStyle name="Normal 13 4 2 12" xfId="6059" xr:uid="{54584155-B228-4E1B-9B5E-FA848ECEDBC5}"/>
    <cellStyle name="Normal 13 4 2 13" xfId="6060" xr:uid="{4EFE98DB-2B23-4866-ACF3-EA1F9A87A8EF}"/>
    <cellStyle name="Normal 13 4 2 2" xfId="6061" xr:uid="{D21AD326-9BE8-48CF-A954-06FB011E0F40}"/>
    <cellStyle name="Normal 13 4 2 2 10" xfId="6062" xr:uid="{E41038D4-370F-4B79-AA39-1D0AD3A26707}"/>
    <cellStyle name="Normal 13 4 2 2 11" xfId="6063" xr:uid="{39B832E7-358D-4C80-9C24-222FEB5141CF}"/>
    <cellStyle name="Normal 13 4 2 2 2" xfId="6064" xr:uid="{C1BD9BCE-85B2-4696-99CB-0B22BF253573}"/>
    <cellStyle name="Normal 13 4 2 2 2 2" xfId="6065" xr:uid="{6074EB94-89BC-40F2-951E-367ED7C9EABE}"/>
    <cellStyle name="Normal 13 4 2 2 2 2 2" xfId="6066" xr:uid="{D1B39AFD-C2CF-4847-9AF5-60899E36EBE7}"/>
    <cellStyle name="Normal 13 4 2 2 2 3" xfId="6067" xr:uid="{968A771A-6CCE-4D54-8C46-E639AC04992C}"/>
    <cellStyle name="Normal 13 4 2 2 2 4" xfId="6068" xr:uid="{59552EA1-9B95-42ED-AAD9-451C79491AFF}"/>
    <cellStyle name="Normal 13 4 2 2 2 5" xfId="6069" xr:uid="{BC3A1364-9E99-44A5-9854-5D95E88C1284}"/>
    <cellStyle name="Normal 13 4 2 2 3" xfId="6070" xr:uid="{9E3280C9-530F-4624-8EFE-916E8801900F}"/>
    <cellStyle name="Normal 13 4 2 2 3 2" xfId="6071" xr:uid="{91B136A4-70CC-43AB-A20E-DF78076D7CC4}"/>
    <cellStyle name="Normal 13 4 2 2 4" xfId="6072" xr:uid="{59CC2EF4-BA94-46E6-89C2-138495B9400C}"/>
    <cellStyle name="Normal 13 4 2 2 5" xfId="6073" xr:uid="{17721D04-BE80-45F3-8AA9-D0B060DB0E65}"/>
    <cellStyle name="Normal 13 4 2 2 6" xfId="6074" xr:uid="{02CEB094-8516-44D3-B303-BD38C6998AF3}"/>
    <cellStyle name="Normal 13 4 2 2 7" xfId="6075" xr:uid="{71DF55C0-B0ED-4E69-8A8F-92FDA66DDFD5}"/>
    <cellStyle name="Normal 13 4 2 2 8" xfId="6076" xr:uid="{54B6CA13-A6E9-41DB-916C-1889CF05E40D}"/>
    <cellStyle name="Normal 13 4 2 2 9" xfId="6077" xr:uid="{53D8958D-DCD4-450F-B58B-623371185546}"/>
    <cellStyle name="Normal 13 4 2 3" xfId="6078" xr:uid="{95346B80-8136-4289-9450-52B058107D8D}"/>
    <cellStyle name="Normal 13 4 2 3 2" xfId="6079" xr:uid="{F6E1E87C-E71A-4846-9FD1-357914CC47D0}"/>
    <cellStyle name="Normal 13 4 2 3 2 2" xfId="6080" xr:uid="{28B273E8-5571-42C6-B4B4-189E9687C374}"/>
    <cellStyle name="Normal 13 4 2 3 3" xfId="6081" xr:uid="{6DD07B96-02B5-43BD-BE37-2686BAB7F99C}"/>
    <cellStyle name="Normal 13 4 2 3 4" xfId="6082" xr:uid="{0E7A03D6-C462-4CF8-AA40-48FAA8C194ED}"/>
    <cellStyle name="Normal 13 4 2 3 5" xfId="6083" xr:uid="{71A5EC7C-F719-4AFF-A855-11C29457B243}"/>
    <cellStyle name="Normal 13 4 2 4" xfId="6084" xr:uid="{CEAAFCF1-6ED6-4D79-97E0-0243C0A3E5F2}"/>
    <cellStyle name="Normal 13 4 2 4 2" xfId="6085" xr:uid="{E6F02F10-5F6B-4C4C-BE77-CB292A261620}"/>
    <cellStyle name="Normal 13 4 2 5" xfId="6086" xr:uid="{58D93C77-8A88-4C36-B756-31D4981959A8}"/>
    <cellStyle name="Normal 13 4 2 6" xfId="6087" xr:uid="{B8AF4519-13B7-4AA3-BF85-D53C07B95A8A}"/>
    <cellStyle name="Normal 13 4 2 7" xfId="6088" xr:uid="{E952F748-CCB1-46AB-87D0-2399ACC50AE9}"/>
    <cellStyle name="Normal 13 4 2 8" xfId="6089" xr:uid="{5CF06947-AF1C-490F-8BA6-B005442D0986}"/>
    <cellStyle name="Normal 13 4 2 9" xfId="6090" xr:uid="{54812E93-5046-49F9-BA3C-0DACA6D99CA1}"/>
    <cellStyle name="Normal 13 4 3" xfId="6091" xr:uid="{7FF2565F-AF1E-48D4-9DF2-444AC0D67705}"/>
    <cellStyle name="Normal 13 4 3 10" xfId="6092" xr:uid="{331791EA-412A-4E88-8480-8FA237F41D02}"/>
    <cellStyle name="Normal 13 4 3 11" xfId="6093" xr:uid="{D7EBD25B-2B74-476A-A224-05CD35A171D3}"/>
    <cellStyle name="Normal 13 4 3 2" xfId="6094" xr:uid="{183087A4-F1A2-4109-A062-7FD368466056}"/>
    <cellStyle name="Normal 13 4 3 2 2" xfId="6095" xr:uid="{BE3176AE-2E4C-43EA-A183-B07B5D303E23}"/>
    <cellStyle name="Normal 13 4 3 2 2 2" xfId="6096" xr:uid="{99F3152D-6F90-4CE9-B17B-003E851349D8}"/>
    <cellStyle name="Normal 13 4 3 2 3" xfId="6097" xr:uid="{5963099F-1E53-4782-9413-AE21D68B3887}"/>
    <cellStyle name="Normal 13 4 3 2 4" xfId="6098" xr:uid="{ACED6D24-C070-4128-BBCD-83F39B14426C}"/>
    <cellStyle name="Normal 13 4 3 2 5" xfId="6099" xr:uid="{FFA9A9F4-37DC-4913-BE0C-893B5E1722E9}"/>
    <cellStyle name="Normal 13 4 3 3" xfId="6100" xr:uid="{61CABC99-E680-4965-9617-FC398484BAC9}"/>
    <cellStyle name="Normal 13 4 3 3 2" xfId="6101" xr:uid="{413F57BF-F086-4F80-A2CB-680E38B37A02}"/>
    <cellStyle name="Normal 13 4 3 4" xfId="6102" xr:uid="{7073CA4A-1EE7-44EF-9509-5BFC8FD3F330}"/>
    <cellStyle name="Normal 13 4 3 5" xfId="6103" xr:uid="{6E06CABC-7C6A-4C15-9D3C-73D06EABD517}"/>
    <cellStyle name="Normal 13 4 3 6" xfId="6104" xr:uid="{C1A7AC61-E941-4FBF-BE21-F8FDA05A8E9D}"/>
    <cellStyle name="Normal 13 4 3 7" xfId="6105" xr:uid="{6FC0DEAD-44F5-4F4F-B919-16D244F06FB8}"/>
    <cellStyle name="Normal 13 4 3 8" xfId="6106" xr:uid="{28A9FF47-0ADC-452F-8905-9AF6DA04CCF2}"/>
    <cellStyle name="Normal 13 4 3 9" xfId="6107" xr:uid="{29C59F37-90A6-46E3-9843-46EEB678C256}"/>
    <cellStyle name="Normal 13 4 4" xfId="6108" xr:uid="{58AEF4E5-466D-4B7F-A441-D6EA9C6DBE39}"/>
    <cellStyle name="Normal 13 4 4 2" xfId="6109" xr:uid="{0F215FBD-9178-4D9C-B7B2-046D2BB0B90E}"/>
    <cellStyle name="Normal 13 4 4 2 2" xfId="6110" xr:uid="{A8596909-C7C1-4507-9886-24A25966B706}"/>
    <cellStyle name="Normal 13 4 4 3" xfId="6111" xr:uid="{158D4FC5-E5B9-4E34-A05F-205F341E605C}"/>
    <cellStyle name="Normal 13 4 4 4" xfId="6112" xr:uid="{CD5BF5E3-9F64-4644-A2C3-0E614FAB07A8}"/>
    <cellStyle name="Normal 13 4 4 5" xfId="6113" xr:uid="{2ABF167A-DA3D-4E1C-AC81-8F4CCB31F76B}"/>
    <cellStyle name="Normal 13 4 5" xfId="6114" xr:uid="{7FD33561-C6BE-4EE1-9D9F-0A1D865A34B8}"/>
    <cellStyle name="Normal 13 4 5 2" xfId="6115" xr:uid="{19449E0F-D48E-4232-BAEF-7771E3078BE7}"/>
    <cellStyle name="Normal 13 4 6" xfId="6116" xr:uid="{0BAAC2E7-570E-4AD9-BD87-48D95D9A6298}"/>
    <cellStyle name="Normal 13 4 7" xfId="6117" xr:uid="{E876FDF4-1FAE-4D85-B54F-8363ACA31CD8}"/>
    <cellStyle name="Normal 13 4 8" xfId="6118" xr:uid="{6ED848FB-8A49-481B-8FF8-9EEFA76675E7}"/>
    <cellStyle name="Normal 13 4 9" xfId="6119" xr:uid="{C3197D2E-FCD7-44CC-AF43-70A365674F21}"/>
    <cellStyle name="Normal 13 5" xfId="6120" xr:uid="{F6DCBEA0-BAE7-4051-9D57-57AF70F7DCB2}"/>
    <cellStyle name="Normal 13 5 10" xfId="6121" xr:uid="{177E0E68-CB4F-4084-A6C8-C3EE82655F21}"/>
    <cellStyle name="Normal 13 5 11" xfId="6122" xr:uid="{407A4BD3-33F2-4B13-877B-4EA391B40E76}"/>
    <cellStyle name="Normal 13 5 12" xfId="6123" xr:uid="{B6087ABC-A545-4EB8-A664-88BC85BB3384}"/>
    <cellStyle name="Normal 13 5 13" xfId="6124" xr:uid="{056681BA-D210-4D39-9BBB-244CCEC11D35}"/>
    <cellStyle name="Normal 13 5 14" xfId="6125" xr:uid="{ACDABD3B-418D-4E18-8FD6-32285FCEAC82}"/>
    <cellStyle name="Normal 13 5 2" xfId="6126" xr:uid="{1D941BCE-2174-416D-86F5-82C47DE6F53F}"/>
    <cellStyle name="Normal 13 5 2 10" xfId="6127" xr:uid="{EE959686-B97D-4C9F-9B8B-3AC032EB2114}"/>
    <cellStyle name="Normal 13 5 2 11" xfId="6128" xr:uid="{9265C61B-1CE5-4CA3-BDEA-84AABC857373}"/>
    <cellStyle name="Normal 13 5 2 12" xfId="6129" xr:uid="{510369B9-2F6A-48BE-8E86-5A96440FD8FA}"/>
    <cellStyle name="Normal 13 5 2 13" xfId="6130" xr:uid="{C451D48C-1F10-4E96-9B1E-3744E72DFFE0}"/>
    <cellStyle name="Normal 13 5 2 2" xfId="6131" xr:uid="{8D926384-EF17-4F02-8312-B4931FCF11E2}"/>
    <cellStyle name="Normal 13 5 2 2 10" xfId="6132" xr:uid="{83D846E9-AB3A-4F66-9A76-0FB5EEF3203C}"/>
    <cellStyle name="Normal 13 5 2 2 11" xfId="6133" xr:uid="{272AF768-9334-4AB7-BC7D-34A930E5319E}"/>
    <cellStyle name="Normal 13 5 2 2 2" xfId="6134" xr:uid="{4F8D2454-8186-4E6D-8319-3E18B22D1E15}"/>
    <cellStyle name="Normal 13 5 2 2 2 2" xfId="6135" xr:uid="{6A5BDA41-6331-41AD-A227-3BFDF8960B2F}"/>
    <cellStyle name="Normal 13 5 2 2 2 2 2" xfId="6136" xr:uid="{48815A98-DE42-4E3F-8953-ED011A0219A4}"/>
    <cellStyle name="Normal 13 5 2 2 2 3" xfId="6137" xr:uid="{06A206F7-C9A0-4B04-B875-B79F4A7D9354}"/>
    <cellStyle name="Normal 13 5 2 2 2 4" xfId="6138" xr:uid="{F145CDC1-C2BD-4B40-B222-B61CA1A415A2}"/>
    <cellStyle name="Normal 13 5 2 2 2 5" xfId="6139" xr:uid="{F458D76A-7B63-41E6-B1D5-4276CAFEE1AF}"/>
    <cellStyle name="Normal 13 5 2 2 3" xfId="6140" xr:uid="{8F81D23E-E092-4CA9-A069-28C233FF6CF9}"/>
    <cellStyle name="Normal 13 5 2 2 3 2" xfId="6141" xr:uid="{E8977789-C23D-4975-B4F1-8D6F91CA0084}"/>
    <cellStyle name="Normal 13 5 2 2 4" xfId="6142" xr:uid="{EAEA54DD-9012-4B4E-85DE-66E7D92270DD}"/>
    <cellStyle name="Normal 13 5 2 2 5" xfId="6143" xr:uid="{BAD2F17E-A1E6-4648-AA94-6A4C446DCA67}"/>
    <cellStyle name="Normal 13 5 2 2 6" xfId="6144" xr:uid="{4B993435-5ACD-43DA-B84F-7B066BE381A8}"/>
    <cellStyle name="Normal 13 5 2 2 7" xfId="6145" xr:uid="{106098DB-19EB-4BE5-B5AD-0A9EE6491FB9}"/>
    <cellStyle name="Normal 13 5 2 2 8" xfId="6146" xr:uid="{BC472E5D-79FB-42ED-88ED-61156E8A8819}"/>
    <cellStyle name="Normal 13 5 2 2 9" xfId="6147" xr:uid="{C933CE6E-202B-431C-A5FD-1E7D7DE47849}"/>
    <cellStyle name="Normal 13 5 2 3" xfId="6148" xr:uid="{74CDFC6B-5593-47D0-94C5-4ECC086F4120}"/>
    <cellStyle name="Normal 13 5 2 3 2" xfId="6149" xr:uid="{36685B5D-D6A9-4E9F-BF2D-D93683816465}"/>
    <cellStyle name="Normal 13 5 2 3 2 2" xfId="6150" xr:uid="{20ADEA6C-95BA-4608-A57A-293F9B39A890}"/>
    <cellStyle name="Normal 13 5 2 3 3" xfId="6151" xr:uid="{04BFA2A6-B1B6-4CF8-B805-74D2690F0DCE}"/>
    <cellStyle name="Normal 13 5 2 3 4" xfId="6152" xr:uid="{12E15EB4-9ED6-4CA6-9AEF-9A8B04C4098F}"/>
    <cellStyle name="Normal 13 5 2 3 5" xfId="6153" xr:uid="{7150FC39-AB74-4B77-ACEF-57541D0CA592}"/>
    <cellStyle name="Normal 13 5 2 4" xfId="6154" xr:uid="{97C25B20-481C-4625-8939-79C6AD4B9DC8}"/>
    <cellStyle name="Normal 13 5 2 4 2" xfId="6155" xr:uid="{20760DDE-C6D5-471A-9819-6CE52CCC0F1F}"/>
    <cellStyle name="Normal 13 5 2 5" xfId="6156" xr:uid="{FE739910-0550-4C9B-9EAD-F9C7B9173DE8}"/>
    <cellStyle name="Normal 13 5 2 6" xfId="6157" xr:uid="{5FD8B8AF-F435-4005-8889-87FCC0821A84}"/>
    <cellStyle name="Normal 13 5 2 7" xfId="6158" xr:uid="{81002E66-6E12-406D-92B8-BD011A0E5514}"/>
    <cellStyle name="Normal 13 5 2 8" xfId="6159" xr:uid="{10A726AD-1DBB-451A-B06D-09C32F5C2640}"/>
    <cellStyle name="Normal 13 5 2 9" xfId="6160" xr:uid="{F332E4AB-6E4D-461F-972F-BF70BA7DE71B}"/>
    <cellStyle name="Normal 13 5 3" xfId="6161" xr:uid="{DBF4DFD0-040D-4AEC-A280-05D8E4554B5C}"/>
    <cellStyle name="Normal 13 5 3 10" xfId="6162" xr:uid="{2F13ABF7-D638-4447-81E7-A4ED4A6664D1}"/>
    <cellStyle name="Normal 13 5 3 11" xfId="6163" xr:uid="{4B8721B8-B433-44B7-AE31-0D683E0183E2}"/>
    <cellStyle name="Normal 13 5 3 2" xfId="6164" xr:uid="{5CA11E4D-5CA3-4247-9E28-FB7699BA9077}"/>
    <cellStyle name="Normal 13 5 3 2 2" xfId="6165" xr:uid="{2DF0CCD2-9F70-44A9-BCF9-002EF5E9BE26}"/>
    <cellStyle name="Normal 13 5 3 2 2 2" xfId="6166" xr:uid="{72AEC776-E28A-4128-9EF5-91D2F83F5738}"/>
    <cellStyle name="Normal 13 5 3 2 3" xfId="6167" xr:uid="{1584FA53-960D-412F-A7AF-F100FC1AD0C9}"/>
    <cellStyle name="Normal 13 5 3 2 4" xfId="6168" xr:uid="{9A0F1946-3D9D-4929-A52E-90AA1A3A6146}"/>
    <cellStyle name="Normal 13 5 3 2 5" xfId="6169" xr:uid="{78585CBC-0B89-4F91-B5ED-88B976CFA396}"/>
    <cellStyle name="Normal 13 5 3 3" xfId="6170" xr:uid="{21405161-EB00-4B90-8942-9E0D889205C0}"/>
    <cellStyle name="Normal 13 5 3 3 2" xfId="6171" xr:uid="{9A32B702-18B5-4A8B-991E-0F377E16CF26}"/>
    <cellStyle name="Normal 13 5 3 4" xfId="6172" xr:uid="{7FB3A4E4-1848-4454-9AD1-150220EBD29C}"/>
    <cellStyle name="Normal 13 5 3 5" xfId="6173" xr:uid="{B7DFF1CC-CE29-4149-99CA-46A567D46FE7}"/>
    <cellStyle name="Normal 13 5 3 6" xfId="6174" xr:uid="{C8D247E0-4EC8-4ADA-A115-3E109BE759DD}"/>
    <cellStyle name="Normal 13 5 3 7" xfId="6175" xr:uid="{214A8183-7203-4F97-A090-E5BBE80B55FE}"/>
    <cellStyle name="Normal 13 5 3 8" xfId="6176" xr:uid="{08BEE715-CC0F-44C6-8054-34BA25EE4CA0}"/>
    <cellStyle name="Normal 13 5 3 9" xfId="6177" xr:uid="{AEA8EC1F-2FE6-4144-AA29-0E9479FA1699}"/>
    <cellStyle name="Normal 13 5 4" xfId="6178" xr:uid="{A32AB17C-366A-48A6-B278-D52EF25F9163}"/>
    <cellStyle name="Normal 13 5 4 2" xfId="6179" xr:uid="{079D0F77-22C4-454F-8A73-96ECFD8A0924}"/>
    <cellStyle name="Normal 13 5 4 2 2" xfId="6180" xr:uid="{C8D0FB24-272C-4B6A-8F85-1BB3A5242783}"/>
    <cellStyle name="Normal 13 5 4 3" xfId="6181" xr:uid="{F9BAE5D2-6F13-4FF5-86B9-43821C766260}"/>
    <cellStyle name="Normal 13 5 4 4" xfId="6182" xr:uid="{65FF40EF-CB19-4CAB-9490-D1A52CF7F230}"/>
    <cellStyle name="Normal 13 5 4 5" xfId="6183" xr:uid="{C3FA1DF3-99F5-438C-83D0-42A7AC030BC9}"/>
    <cellStyle name="Normal 13 5 5" xfId="6184" xr:uid="{A5EB4191-2069-42C0-8AB5-64C664F21D3F}"/>
    <cellStyle name="Normal 13 5 5 2" xfId="6185" xr:uid="{26181A13-5530-4177-AA34-84DC8A11044B}"/>
    <cellStyle name="Normal 13 5 6" xfId="6186" xr:uid="{C3E0FD25-C2D7-4C17-A18C-E9B6E68303A9}"/>
    <cellStyle name="Normal 13 5 7" xfId="6187" xr:uid="{02964E3B-C50B-4D80-AC2E-2FBFD0074E72}"/>
    <cellStyle name="Normal 13 5 8" xfId="6188" xr:uid="{2BE4D5E5-1E25-46CC-80D7-3DDB3F470196}"/>
    <cellStyle name="Normal 13 5 9" xfId="6189" xr:uid="{5D963CF2-0835-48E4-AFF3-9A5C35262D01}"/>
    <cellStyle name="Normal 13 6" xfId="6190" xr:uid="{B320A509-8956-4276-B927-575B856B8432}"/>
    <cellStyle name="Normal 13 6 10" xfId="6191" xr:uid="{D37B9B84-A463-4FF1-8038-FF8A575C37DD}"/>
    <cellStyle name="Normal 13 6 11" xfId="6192" xr:uid="{3CC49D90-1454-4834-9AB5-4F42C8865ABB}"/>
    <cellStyle name="Normal 13 6 12" xfId="6193" xr:uid="{CCD41960-6653-4325-B7E2-0DD134E119E2}"/>
    <cellStyle name="Normal 13 6 13" xfId="6194" xr:uid="{4FB85AEB-83C2-4E6D-A454-185D806DA3C3}"/>
    <cellStyle name="Normal 13 6 14" xfId="6195" xr:uid="{80118D84-FD07-403E-9FE2-DD808F4D9B60}"/>
    <cellStyle name="Normal 13 6 2" xfId="6196" xr:uid="{3A058829-4772-4D67-9BBF-3E6744028630}"/>
    <cellStyle name="Normal 13 6 2 10" xfId="6197" xr:uid="{201D45B7-4AEB-46E9-93A7-9DAF01A1DFD4}"/>
    <cellStyle name="Normal 13 6 2 11" xfId="6198" xr:uid="{B38F8134-4EFF-4E6F-B0FD-9C15BDBFC38A}"/>
    <cellStyle name="Normal 13 6 2 12" xfId="6199" xr:uid="{9400E51D-363B-4D0B-A867-42D3462E545A}"/>
    <cellStyle name="Normal 13 6 2 13" xfId="6200" xr:uid="{5432CCE5-082A-439B-AE11-7CDBBA7000E4}"/>
    <cellStyle name="Normal 13 6 2 2" xfId="6201" xr:uid="{7D9ACA23-B57A-4DFB-BB50-42EB0C37BD71}"/>
    <cellStyle name="Normal 13 6 2 2 10" xfId="6202" xr:uid="{16F3E40B-6458-4C75-BFC7-6EF8263AF1BC}"/>
    <cellStyle name="Normal 13 6 2 2 11" xfId="6203" xr:uid="{C83C3F29-627D-42AC-A06A-D0D60F48868B}"/>
    <cellStyle name="Normal 13 6 2 2 2" xfId="6204" xr:uid="{A92FBB7A-8B66-4572-A03D-A6FD9D7DFA5E}"/>
    <cellStyle name="Normal 13 6 2 2 2 2" xfId="6205" xr:uid="{53E91AE0-C5EE-4771-8956-1894265CD109}"/>
    <cellStyle name="Normal 13 6 2 2 2 2 2" xfId="6206" xr:uid="{53124F19-2D80-4797-A47D-968D2C460228}"/>
    <cellStyle name="Normal 13 6 2 2 2 3" xfId="6207" xr:uid="{C1DB3228-0F67-4C6A-994D-0FF16DFF7190}"/>
    <cellStyle name="Normal 13 6 2 2 2 4" xfId="6208" xr:uid="{145DA692-A08E-4E34-8BA2-8A99A2EC34A2}"/>
    <cellStyle name="Normal 13 6 2 2 2 5" xfId="6209" xr:uid="{FB172838-09EF-442F-86BD-C1BDD1A590FF}"/>
    <cellStyle name="Normal 13 6 2 2 3" xfId="6210" xr:uid="{6C0CF468-EA94-4C9C-8BC8-1AAF19C21BC7}"/>
    <cellStyle name="Normal 13 6 2 2 3 2" xfId="6211" xr:uid="{F7C5218B-D11D-415F-AB33-41AEA2F05D23}"/>
    <cellStyle name="Normal 13 6 2 2 4" xfId="6212" xr:uid="{FB70CCCF-17BB-430D-813F-9098777DAA1D}"/>
    <cellStyle name="Normal 13 6 2 2 5" xfId="6213" xr:uid="{CB8A3904-9349-44B7-8BDA-70A1A24BA895}"/>
    <cellStyle name="Normal 13 6 2 2 6" xfId="6214" xr:uid="{E8B9336D-DAD8-401A-90F1-FF3CA4A51E5D}"/>
    <cellStyle name="Normal 13 6 2 2 7" xfId="6215" xr:uid="{CBCEC2F5-ECF6-4CAF-9F64-3EBD4DC56526}"/>
    <cellStyle name="Normal 13 6 2 2 8" xfId="6216" xr:uid="{058CD010-DF39-4A2E-AF7A-FF5C1F8B9749}"/>
    <cellStyle name="Normal 13 6 2 2 9" xfId="6217" xr:uid="{8906E252-D84C-42D0-B55B-CE5D303F9154}"/>
    <cellStyle name="Normal 13 6 2 3" xfId="6218" xr:uid="{1B245A7E-44C6-4EB5-A500-A20EA2D21E39}"/>
    <cellStyle name="Normal 13 6 2 3 2" xfId="6219" xr:uid="{E822C84B-D878-4DC1-BEE8-857EE8AD306F}"/>
    <cellStyle name="Normal 13 6 2 3 2 2" xfId="6220" xr:uid="{5374E286-2DE7-44E4-AF02-7EB7E6278BD7}"/>
    <cellStyle name="Normal 13 6 2 3 3" xfId="6221" xr:uid="{5EBA1E99-414A-4443-9CC3-8D111AA7EDF5}"/>
    <cellStyle name="Normal 13 6 2 3 4" xfId="6222" xr:uid="{ECA3181A-C3AA-4C95-81FE-A4B4E0CDF831}"/>
    <cellStyle name="Normal 13 6 2 3 5" xfId="6223" xr:uid="{0F814A7A-26BF-4458-B210-3BB10E761002}"/>
    <cellStyle name="Normal 13 6 2 4" xfId="6224" xr:uid="{61BFA859-9E73-45DB-A91D-F20E712D0BEA}"/>
    <cellStyle name="Normal 13 6 2 4 2" xfId="6225" xr:uid="{CA009BC1-6A60-4794-9D98-75644BC97840}"/>
    <cellStyle name="Normal 13 6 2 5" xfId="6226" xr:uid="{EBAB0121-CD36-4872-BBD7-710BEDD22C5C}"/>
    <cellStyle name="Normal 13 6 2 6" xfId="6227" xr:uid="{210DAE0C-1C93-4612-BCBF-1690007BF890}"/>
    <cellStyle name="Normal 13 6 2 7" xfId="6228" xr:uid="{309B4FE9-D3DF-4178-8522-4990F3A7776D}"/>
    <cellStyle name="Normal 13 6 2 8" xfId="6229" xr:uid="{48CCB684-E4E2-4921-B690-A438F9171D22}"/>
    <cellStyle name="Normal 13 6 2 9" xfId="6230" xr:uid="{96E19CB6-642F-4A08-BD92-8B6A6C1BEF19}"/>
    <cellStyle name="Normal 13 6 3" xfId="6231" xr:uid="{E3004C0D-9236-44AF-ACBE-638D364ED974}"/>
    <cellStyle name="Normal 13 6 3 10" xfId="6232" xr:uid="{57B9E951-6A92-47C7-ADCC-E9C454646B05}"/>
    <cellStyle name="Normal 13 6 3 11" xfId="6233" xr:uid="{0E8B531B-6F29-4E68-90FA-4162D3C0F4A4}"/>
    <cellStyle name="Normal 13 6 3 2" xfId="6234" xr:uid="{1EC91810-A604-4398-9E6E-02B6A11DF889}"/>
    <cellStyle name="Normal 13 6 3 2 2" xfId="6235" xr:uid="{DBAF0C52-C1B0-4BF7-BC18-7C10C407BCB7}"/>
    <cellStyle name="Normal 13 6 3 2 2 2" xfId="6236" xr:uid="{AF9921C6-50F8-4E2D-BEE5-D288D363443E}"/>
    <cellStyle name="Normal 13 6 3 2 3" xfId="6237" xr:uid="{F466033A-048A-4C67-92DE-8693D754C221}"/>
    <cellStyle name="Normal 13 6 3 2 4" xfId="6238" xr:uid="{6F3D7A38-2EE5-45DF-BB51-D002DDCB511D}"/>
    <cellStyle name="Normal 13 6 3 2 5" xfId="6239" xr:uid="{A88A68C5-5425-43B3-8D42-ABFBF8F72227}"/>
    <cellStyle name="Normal 13 6 3 3" xfId="6240" xr:uid="{05034CE5-0585-409B-B67D-3F5C3FBC8CF0}"/>
    <cellStyle name="Normal 13 6 3 3 2" xfId="6241" xr:uid="{ACBD28B1-3F65-4894-A010-7E76A238CA5A}"/>
    <cellStyle name="Normal 13 6 3 4" xfId="6242" xr:uid="{148E894D-016D-48D2-A7AC-ADC86A5AE0ED}"/>
    <cellStyle name="Normal 13 6 3 5" xfId="6243" xr:uid="{47146C70-8714-4EAC-A62E-3AAF23713275}"/>
    <cellStyle name="Normal 13 6 3 6" xfId="6244" xr:uid="{A3D35CB4-A900-4467-8DF1-EA0ACCAAD53C}"/>
    <cellStyle name="Normal 13 6 3 7" xfId="6245" xr:uid="{3B5DF0D0-2894-4093-B8FD-BDBB96C0BF7A}"/>
    <cellStyle name="Normal 13 6 3 8" xfId="6246" xr:uid="{783BE47B-39D3-48F4-A1DA-D770DD8EFA89}"/>
    <cellStyle name="Normal 13 6 3 9" xfId="6247" xr:uid="{5BAF95AF-D0F9-4DDC-8C8F-2DA43807C50C}"/>
    <cellStyle name="Normal 13 6 4" xfId="6248" xr:uid="{3A950B83-B696-4D57-8F7D-7E3DF50A554F}"/>
    <cellStyle name="Normal 13 6 4 2" xfId="6249" xr:uid="{E4F579FE-7E2E-4404-AEC1-3BE21D03E10F}"/>
    <cellStyle name="Normal 13 6 4 2 2" xfId="6250" xr:uid="{E14E42B8-C0F3-467B-8BE7-B8668B4450AF}"/>
    <cellStyle name="Normal 13 6 4 3" xfId="6251" xr:uid="{4B986586-3042-4CA9-A0FD-461AEE9AB455}"/>
    <cellStyle name="Normal 13 6 4 4" xfId="6252" xr:uid="{AF42382C-B631-49F1-B93D-2A285D2B472C}"/>
    <cellStyle name="Normal 13 6 4 5" xfId="6253" xr:uid="{D084FC6D-C37C-4B7D-B4C6-7B1CF8125E22}"/>
    <cellStyle name="Normal 13 6 5" xfId="6254" xr:uid="{71FA1D5C-F1A1-411B-81E1-3CC791D0F4E6}"/>
    <cellStyle name="Normal 13 6 5 2" xfId="6255" xr:uid="{61A1BE5D-D437-4273-A1B1-5E47E9A64002}"/>
    <cellStyle name="Normal 13 6 6" xfId="6256" xr:uid="{B45A0B43-697B-4C80-9320-9434AC20B291}"/>
    <cellStyle name="Normal 13 6 7" xfId="6257" xr:uid="{37DB6EAB-5DF8-4308-9440-1ACEDFEC438C}"/>
    <cellStyle name="Normal 13 6 8" xfId="6258" xr:uid="{7ECCB1AF-25E7-493C-BF9D-E5224DF7C433}"/>
    <cellStyle name="Normal 13 6 9" xfId="6259" xr:uid="{3EF199E7-0DB3-4967-A4E2-98AEC14BA350}"/>
    <cellStyle name="Normal 13 7" xfId="6260" xr:uid="{F12F8F5E-A6BC-48FE-8655-C354D24B8E68}"/>
    <cellStyle name="Normal 13 7 10" xfId="6261" xr:uid="{15FE4432-6C97-4FB1-A373-71ABED537E36}"/>
    <cellStyle name="Normal 13 7 11" xfId="6262" xr:uid="{49C1E83D-0ABF-4196-A856-721F1F449E3F}"/>
    <cellStyle name="Normal 13 7 12" xfId="6263" xr:uid="{72544DB9-E4DB-42D5-8F0F-1FE04841D5AD}"/>
    <cellStyle name="Normal 13 7 13" xfId="6264" xr:uid="{A5FCE3D7-861F-4628-94B8-54328737002C}"/>
    <cellStyle name="Normal 13 7 14" xfId="6265" xr:uid="{8869A6EF-47D8-4091-B024-1095FFAB7C00}"/>
    <cellStyle name="Normal 13 7 2" xfId="6266" xr:uid="{299F70F3-8624-48E2-B1CF-79BB7BD72B5B}"/>
    <cellStyle name="Normal 13 7 2 10" xfId="6267" xr:uid="{056A3855-EBCE-486C-8A7C-E808C7DBCDBC}"/>
    <cellStyle name="Normal 13 7 2 11" xfId="6268" xr:uid="{636DBA1C-7D9D-44EC-9F6B-869187773569}"/>
    <cellStyle name="Normal 13 7 2 12" xfId="6269" xr:uid="{6D122A4C-FF05-49A7-9D42-F011B8984BCD}"/>
    <cellStyle name="Normal 13 7 2 13" xfId="6270" xr:uid="{A42BDB85-C1F5-4F41-878E-033F8CF69D84}"/>
    <cellStyle name="Normal 13 7 2 2" xfId="6271" xr:uid="{549A8BFA-625C-4206-B427-692AE5EEEFAA}"/>
    <cellStyle name="Normal 13 7 2 2 10" xfId="6272" xr:uid="{E57FF438-AC94-44B9-B7BB-48F351E0AC3A}"/>
    <cellStyle name="Normal 13 7 2 2 11" xfId="6273" xr:uid="{448E4433-44AC-47C0-9633-7CCAE9888990}"/>
    <cellStyle name="Normal 13 7 2 2 2" xfId="6274" xr:uid="{D4CFBCB8-A7B0-43EC-9816-EA674169E853}"/>
    <cellStyle name="Normal 13 7 2 2 2 2" xfId="6275" xr:uid="{7CDCAF17-938D-4C49-A325-E8DD92D09867}"/>
    <cellStyle name="Normal 13 7 2 2 2 2 2" xfId="6276" xr:uid="{7E91DE78-9DB9-4588-814B-5A6BB0E1DBB8}"/>
    <cellStyle name="Normal 13 7 2 2 2 3" xfId="6277" xr:uid="{47438AC7-F9E2-4254-ACDE-2139FFD47BF4}"/>
    <cellStyle name="Normal 13 7 2 2 2 4" xfId="6278" xr:uid="{7DD7AC61-7004-4C96-B8FB-FF28A356314B}"/>
    <cellStyle name="Normal 13 7 2 2 2 5" xfId="6279" xr:uid="{FE0A1692-83BD-4748-A6C1-2E4AC386B4B1}"/>
    <cellStyle name="Normal 13 7 2 2 3" xfId="6280" xr:uid="{739C437D-A5E5-409F-80AA-A664EEE8C282}"/>
    <cellStyle name="Normal 13 7 2 2 3 2" xfId="6281" xr:uid="{87930FA5-F9BF-4DA2-AD8B-1B7F81B3CB8D}"/>
    <cellStyle name="Normal 13 7 2 2 4" xfId="6282" xr:uid="{BB5E6DF8-9949-419D-8F52-3F18481229F6}"/>
    <cellStyle name="Normal 13 7 2 2 5" xfId="6283" xr:uid="{B12A7700-28C7-4B03-837E-81EA0B3324B5}"/>
    <cellStyle name="Normal 13 7 2 2 6" xfId="6284" xr:uid="{9C0D60CB-8A25-4FE9-A6E8-9B27DD098AC2}"/>
    <cellStyle name="Normal 13 7 2 2 7" xfId="6285" xr:uid="{6BCE0892-A26B-4B43-BC57-366E39A82A33}"/>
    <cellStyle name="Normal 13 7 2 2 8" xfId="6286" xr:uid="{45B1C3CF-46AA-4E59-AA09-F44093A78A98}"/>
    <cellStyle name="Normal 13 7 2 2 9" xfId="6287" xr:uid="{79C0DD02-DCB3-480D-BC6B-6525F152CFB1}"/>
    <cellStyle name="Normal 13 7 2 3" xfId="6288" xr:uid="{5D9C238A-EB48-4062-B162-C31D4B790844}"/>
    <cellStyle name="Normal 13 7 2 3 2" xfId="6289" xr:uid="{47F38436-DC3A-4930-AD60-223088F6F332}"/>
    <cellStyle name="Normal 13 7 2 3 2 2" xfId="6290" xr:uid="{B039D423-1FCD-4D66-95DA-2F8BF18BE190}"/>
    <cellStyle name="Normal 13 7 2 3 3" xfId="6291" xr:uid="{61D14612-8F5F-447B-B169-EEC25D02A7DF}"/>
    <cellStyle name="Normal 13 7 2 3 4" xfId="6292" xr:uid="{4B8F8A98-1AC6-4CE5-A320-75515CABAA2B}"/>
    <cellStyle name="Normal 13 7 2 3 5" xfId="6293" xr:uid="{F979409A-3EE1-4A37-85D7-22D5B63A92EC}"/>
    <cellStyle name="Normal 13 7 2 4" xfId="6294" xr:uid="{C3E75038-8B46-4EAA-A91C-E5DA4F143144}"/>
    <cellStyle name="Normal 13 7 2 4 2" xfId="6295" xr:uid="{D2EB2751-80C5-49C4-AA5A-012CFF0FFEB3}"/>
    <cellStyle name="Normal 13 7 2 5" xfId="6296" xr:uid="{7C0934D1-88AE-4342-8759-EF0B2B36A95A}"/>
    <cellStyle name="Normal 13 7 2 6" xfId="6297" xr:uid="{6798CBEC-AED1-4086-9453-6336228FAC6E}"/>
    <cellStyle name="Normal 13 7 2 7" xfId="6298" xr:uid="{AE954486-A33B-4B07-8AEF-82B9D4C5B568}"/>
    <cellStyle name="Normal 13 7 2 8" xfId="6299" xr:uid="{87E5886B-443C-44A6-B7E0-96C0D2397F9D}"/>
    <cellStyle name="Normal 13 7 2 9" xfId="6300" xr:uid="{892284B3-C7C9-4B1A-ABF2-30FB9E9A55A0}"/>
    <cellStyle name="Normal 13 7 3" xfId="6301" xr:uid="{4901C62C-E382-4E4F-965F-996DB8240DB7}"/>
    <cellStyle name="Normal 13 7 3 10" xfId="6302" xr:uid="{BC1D4B0C-844C-4A0D-8076-C966442C4C48}"/>
    <cellStyle name="Normal 13 7 3 11" xfId="6303" xr:uid="{B2C1AA9C-338C-4C42-9839-1A46639EDC39}"/>
    <cellStyle name="Normal 13 7 3 2" xfId="6304" xr:uid="{FAA7A00F-F79E-4620-8601-5E8F0F7787C6}"/>
    <cellStyle name="Normal 13 7 3 2 2" xfId="6305" xr:uid="{72575246-E8A9-46A4-8911-9F4EA97E5E13}"/>
    <cellStyle name="Normal 13 7 3 2 2 2" xfId="6306" xr:uid="{C816C9B4-ECBA-441A-A7F3-C292ADFA9EFB}"/>
    <cellStyle name="Normal 13 7 3 2 3" xfId="6307" xr:uid="{0FFFBF7B-6500-4030-B9AF-E4BFEFD04CAC}"/>
    <cellStyle name="Normal 13 7 3 2 4" xfId="6308" xr:uid="{D96C9E18-CDB2-46C2-82B4-B839A51B31B3}"/>
    <cellStyle name="Normal 13 7 3 2 5" xfId="6309" xr:uid="{565D710B-2581-4422-ADB5-688255BE713E}"/>
    <cellStyle name="Normal 13 7 3 3" xfId="6310" xr:uid="{3149F38E-9CB4-4C26-935A-767EBE961B6F}"/>
    <cellStyle name="Normal 13 7 3 3 2" xfId="6311" xr:uid="{4AC563E1-37F0-487C-8B39-ABD2908B0528}"/>
    <cellStyle name="Normal 13 7 3 4" xfId="6312" xr:uid="{50B4CCD7-821F-4B25-BB1E-6E4CED435267}"/>
    <cellStyle name="Normal 13 7 3 5" xfId="6313" xr:uid="{72916414-377B-4318-A5C9-D372D8694A2B}"/>
    <cellStyle name="Normal 13 7 3 6" xfId="6314" xr:uid="{D1181DFE-6266-4060-A9CC-E9144026CC0F}"/>
    <cellStyle name="Normal 13 7 3 7" xfId="6315" xr:uid="{52653D35-C2CE-411A-80E9-D7EB84E6B298}"/>
    <cellStyle name="Normal 13 7 3 8" xfId="6316" xr:uid="{B6B8E4FA-F6B4-4CF2-B41B-72F41FB76470}"/>
    <cellStyle name="Normal 13 7 3 9" xfId="6317" xr:uid="{6B96FC9B-2F99-47F1-B3C7-41112EA7C98A}"/>
    <cellStyle name="Normal 13 7 4" xfId="6318" xr:uid="{990E3373-3CFC-4481-BD25-AE2B27D74A6D}"/>
    <cellStyle name="Normal 13 7 4 2" xfId="6319" xr:uid="{D89E5DB1-1395-4E65-8C05-8944FC33CE46}"/>
    <cellStyle name="Normal 13 7 4 2 2" xfId="6320" xr:uid="{B9826352-1A6A-4530-8B74-BC22A75BDBDA}"/>
    <cellStyle name="Normal 13 7 4 3" xfId="6321" xr:uid="{63153883-C3B6-4DEC-A45E-3FEE4F81DC8C}"/>
    <cellStyle name="Normal 13 7 4 4" xfId="6322" xr:uid="{72804837-7EC8-4CDE-AF25-A92273938246}"/>
    <cellStyle name="Normal 13 7 4 5" xfId="6323" xr:uid="{B5087AA5-6B8B-41DD-9BA3-5CEED79785B5}"/>
    <cellStyle name="Normal 13 7 5" xfId="6324" xr:uid="{2AC36B85-8598-450D-9C44-42E09F491EA1}"/>
    <cellStyle name="Normal 13 7 5 2" xfId="6325" xr:uid="{FCD9EFB9-7F8C-43EE-BC57-416E96856189}"/>
    <cellStyle name="Normal 13 7 6" xfId="6326" xr:uid="{4C1C8F58-0F9F-49C4-9F3F-3775D3F740E9}"/>
    <cellStyle name="Normal 13 7 7" xfId="6327" xr:uid="{3D7F33CD-8C0F-43D9-A5EF-209E33BDBC35}"/>
    <cellStyle name="Normal 13 7 8" xfId="6328" xr:uid="{C3CF4F3D-1058-4AB7-A449-524C5BD24421}"/>
    <cellStyle name="Normal 13 7 9" xfId="6329" xr:uid="{61DCB7E5-1E81-49C1-B6E1-BD3B9BB05EEC}"/>
    <cellStyle name="Normal 13 8" xfId="6330" xr:uid="{C2C8EDD8-4E9F-482B-A7BB-CA6C15A4EE3E}"/>
    <cellStyle name="Normal 13 8 10" xfId="6331" xr:uid="{F2EC7B0C-88DB-4D33-9ABB-2A4409791B45}"/>
    <cellStyle name="Normal 13 8 11" xfId="6332" xr:uid="{A2B9A298-3B11-4B19-99F7-2F59498F6B20}"/>
    <cellStyle name="Normal 13 8 12" xfId="6333" xr:uid="{B4A8E8B0-7490-4CE2-889F-8AC4CB2DC6CE}"/>
    <cellStyle name="Normal 13 8 13" xfId="6334" xr:uid="{8070C195-FF19-47B0-91A1-006358F4079F}"/>
    <cellStyle name="Normal 13 8 14" xfId="6335" xr:uid="{98BAAF65-D368-4978-BC28-BC86B7B56541}"/>
    <cellStyle name="Normal 13 8 2" xfId="6336" xr:uid="{4FE2D330-3567-460D-9E86-7E71E42593B6}"/>
    <cellStyle name="Normal 13 8 2 10" xfId="6337" xr:uid="{13E5E89B-99DD-4959-90B2-8614E4FD9274}"/>
    <cellStyle name="Normal 13 8 2 11" xfId="6338" xr:uid="{EE6900E3-9C12-4DD7-AA56-2DE755292FAB}"/>
    <cellStyle name="Normal 13 8 2 12" xfId="6339" xr:uid="{B7D811F6-1B20-42E9-93E9-F65777649990}"/>
    <cellStyle name="Normal 13 8 2 13" xfId="6340" xr:uid="{11133CB5-B6E4-4EEA-B784-9802A56D4DBF}"/>
    <cellStyle name="Normal 13 8 2 2" xfId="6341" xr:uid="{DA2BCA8A-27AE-41B4-8EE3-B115A65AA43A}"/>
    <cellStyle name="Normal 13 8 2 2 10" xfId="6342" xr:uid="{80AD4CE3-80A7-4258-BA53-E73A2290D0C2}"/>
    <cellStyle name="Normal 13 8 2 2 11" xfId="6343" xr:uid="{5C5C0044-9577-4317-97B6-7C04DC79C6B2}"/>
    <cellStyle name="Normal 13 8 2 2 2" xfId="6344" xr:uid="{9EAE7CC4-8DE3-45BD-AA23-95412834BB43}"/>
    <cellStyle name="Normal 13 8 2 2 2 2" xfId="6345" xr:uid="{7E61455D-2219-4F19-8314-2BC59655121A}"/>
    <cellStyle name="Normal 13 8 2 2 2 2 2" xfId="6346" xr:uid="{A78FAFD3-0638-4B09-91F0-44244A9230F4}"/>
    <cellStyle name="Normal 13 8 2 2 2 3" xfId="6347" xr:uid="{0FBA001A-2830-42AF-9F0E-F1DC064E6B58}"/>
    <cellStyle name="Normal 13 8 2 2 2 4" xfId="6348" xr:uid="{78EA7618-A61C-4A83-BBDE-A494CF3B0E29}"/>
    <cellStyle name="Normal 13 8 2 2 2 5" xfId="6349" xr:uid="{2B1B99BE-EB54-42DF-BC8B-AE94D5116610}"/>
    <cellStyle name="Normal 13 8 2 2 3" xfId="6350" xr:uid="{321C49C9-B570-4D34-BBBE-EA59979B93AF}"/>
    <cellStyle name="Normal 13 8 2 2 3 2" xfId="6351" xr:uid="{700BEC57-54D6-4C98-857D-F32E73F5EFA6}"/>
    <cellStyle name="Normal 13 8 2 2 4" xfId="6352" xr:uid="{478D9D21-0226-417A-8CB1-7661F740A277}"/>
    <cellStyle name="Normal 13 8 2 2 5" xfId="6353" xr:uid="{5D9B7995-19D9-41A4-934C-3352DD3C58E9}"/>
    <cellStyle name="Normal 13 8 2 2 6" xfId="6354" xr:uid="{9C4C582B-BD1C-42BF-AFBC-5D8B3F11D206}"/>
    <cellStyle name="Normal 13 8 2 2 7" xfId="6355" xr:uid="{A3200552-48F4-4DC6-8B24-BDE40512B7FD}"/>
    <cellStyle name="Normal 13 8 2 2 8" xfId="6356" xr:uid="{D582C484-E8F8-4D40-B958-CE097693A99B}"/>
    <cellStyle name="Normal 13 8 2 2 9" xfId="6357" xr:uid="{163CA7B2-B0CD-4F37-A861-FE31722733CF}"/>
    <cellStyle name="Normal 13 8 2 3" xfId="6358" xr:uid="{5DD5CB66-CF66-42AD-BB3B-4C6C4373DA4C}"/>
    <cellStyle name="Normal 13 8 2 3 2" xfId="6359" xr:uid="{3030743C-970D-41CE-91E1-EE762E438A74}"/>
    <cellStyle name="Normal 13 8 2 3 2 2" xfId="6360" xr:uid="{0E1408B1-A981-4272-BC1E-C9278D13C140}"/>
    <cellStyle name="Normal 13 8 2 3 3" xfId="6361" xr:uid="{D3BAB36C-6467-4F72-9E18-8C7FDEA8A3E9}"/>
    <cellStyle name="Normal 13 8 2 3 4" xfId="6362" xr:uid="{76D3B7B3-0582-44DC-8769-176439ABEC42}"/>
    <cellStyle name="Normal 13 8 2 3 5" xfId="6363" xr:uid="{C549C718-1599-41D6-80B0-1E5DD9D43F06}"/>
    <cellStyle name="Normal 13 8 2 4" xfId="6364" xr:uid="{D6A2A6B8-3374-49BA-910F-EF314CEC9C23}"/>
    <cellStyle name="Normal 13 8 2 4 2" xfId="6365" xr:uid="{9404838E-3DBB-40A0-8AD4-332ECBC12761}"/>
    <cellStyle name="Normal 13 8 2 5" xfId="6366" xr:uid="{E0428C64-00CD-4424-B1EB-6DC8C7F5CD4B}"/>
    <cellStyle name="Normal 13 8 2 6" xfId="6367" xr:uid="{71F31B6E-5DC2-4EA8-B18D-D5B6DC3A7EFE}"/>
    <cellStyle name="Normal 13 8 2 7" xfId="6368" xr:uid="{4472278B-5C86-4B4D-9241-9E4D966CF08A}"/>
    <cellStyle name="Normal 13 8 2 8" xfId="6369" xr:uid="{6371EB59-0D2A-4313-9F97-8581F3E22985}"/>
    <cellStyle name="Normal 13 8 2 9" xfId="6370" xr:uid="{51031AE9-9035-4693-B11D-FD8E3790EA82}"/>
    <cellStyle name="Normal 13 8 3" xfId="6371" xr:uid="{A262D440-C2E1-4AA3-961F-46F1E349DBCF}"/>
    <cellStyle name="Normal 13 8 3 10" xfId="6372" xr:uid="{3B1CE4FC-5289-40A6-A1D2-732CDB0FC6AA}"/>
    <cellStyle name="Normal 13 8 3 11" xfId="6373" xr:uid="{AA95570C-012B-4F33-A075-F0684C2A3BEA}"/>
    <cellStyle name="Normal 13 8 3 2" xfId="6374" xr:uid="{EE14E3A9-EBE3-410D-A8A0-678267A90A33}"/>
    <cellStyle name="Normal 13 8 3 2 2" xfId="6375" xr:uid="{B18C36B9-F078-40F1-B5B7-1A318CC50784}"/>
    <cellStyle name="Normal 13 8 3 2 2 2" xfId="6376" xr:uid="{8D6AB2DF-5665-49AA-B7DF-07DF063D1581}"/>
    <cellStyle name="Normal 13 8 3 2 3" xfId="6377" xr:uid="{44272E35-38AC-4C7D-A534-E3D44647EA0B}"/>
    <cellStyle name="Normal 13 8 3 2 4" xfId="6378" xr:uid="{F983D298-734A-4D11-BCB9-9BAE9100F763}"/>
    <cellStyle name="Normal 13 8 3 2 5" xfId="6379" xr:uid="{CB6258EB-9A17-4D6D-A152-FF23A149D065}"/>
    <cellStyle name="Normal 13 8 3 3" xfId="6380" xr:uid="{C0125ABB-D338-4131-BB16-B02C4C6586C3}"/>
    <cellStyle name="Normal 13 8 3 3 2" xfId="6381" xr:uid="{36A96E7F-9313-4DE4-9D7B-B97B17C1DE01}"/>
    <cellStyle name="Normal 13 8 3 4" xfId="6382" xr:uid="{ECD4C38F-71DC-4617-B80C-682A4F2BADF4}"/>
    <cellStyle name="Normal 13 8 3 5" xfId="6383" xr:uid="{B02D6874-FD2B-4D84-B800-FDAF0E4ACF23}"/>
    <cellStyle name="Normal 13 8 3 6" xfId="6384" xr:uid="{0F2016AE-F0DB-4705-A786-6F226C0B96FD}"/>
    <cellStyle name="Normal 13 8 3 7" xfId="6385" xr:uid="{EBEECA3F-E5D3-469D-AD1C-BA46EB3C52D6}"/>
    <cellStyle name="Normal 13 8 3 8" xfId="6386" xr:uid="{804615CC-F29F-4594-897F-6844A62ECAA5}"/>
    <cellStyle name="Normal 13 8 3 9" xfId="6387" xr:uid="{ED32C445-DB3A-4B3A-8E74-E14A32E22DB3}"/>
    <cellStyle name="Normal 13 8 4" xfId="6388" xr:uid="{37681035-BEE5-4B7E-ACA5-8604A9D68AC6}"/>
    <cellStyle name="Normal 13 8 4 2" xfId="6389" xr:uid="{C177983A-5005-4F30-936E-D5BBCC73162B}"/>
    <cellStyle name="Normal 13 8 4 2 2" xfId="6390" xr:uid="{B0566A42-E18E-4D26-A76F-F1029A14D2BE}"/>
    <cellStyle name="Normal 13 8 4 3" xfId="6391" xr:uid="{D6A969D0-9309-482B-8E93-A4FEE3831590}"/>
    <cellStyle name="Normal 13 8 4 4" xfId="6392" xr:uid="{697BC184-4060-427E-8B7C-DC53A6023591}"/>
    <cellStyle name="Normal 13 8 4 5" xfId="6393" xr:uid="{E7A4569C-D042-4C9A-8534-D423DD8C7210}"/>
    <cellStyle name="Normal 13 8 5" xfId="6394" xr:uid="{B0E970AD-2EB2-4A23-9F99-708B84FC65FA}"/>
    <cellStyle name="Normal 13 8 5 2" xfId="6395" xr:uid="{1761DEF8-A400-42A4-94EA-68B79DEC3461}"/>
    <cellStyle name="Normal 13 8 6" xfId="6396" xr:uid="{9FB44396-D648-4065-971F-C2C3EFA87F91}"/>
    <cellStyle name="Normal 13 8 7" xfId="6397" xr:uid="{2D5EB5E8-D8CA-4CB9-8C7F-7D58B651F781}"/>
    <cellStyle name="Normal 13 8 8" xfId="6398" xr:uid="{66E06C6C-E166-4410-8ADF-DEBC059C8232}"/>
    <cellStyle name="Normal 13 8 9" xfId="6399" xr:uid="{17E4FD4C-C8C6-42B7-8D03-5D5164EA58A8}"/>
    <cellStyle name="Normal 13 9" xfId="6400" xr:uid="{F1E0F80E-8341-4978-B3C0-84FC2743DF9B}"/>
    <cellStyle name="Normal 13 9 10" xfId="6401" xr:uid="{E53C7C28-8352-42ED-AF19-C0A101B6C534}"/>
    <cellStyle name="Normal 13 9 11" xfId="6402" xr:uid="{E4271B87-DBCA-4B74-9092-00333D77A05C}"/>
    <cellStyle name="Normal 13 9 12" xfId="6403" xr:uid="{A248E937-343C-4A1B-AC3D-A22EC40CC76E}"/>
    <cellStyle name="Normal 13 9 13" xfId="6404" xr:uid="{A1F11225-E600-433D-BE59-14D30EFA14BE}"/>
    <cellStyle name="Normal 13 9 14" xfId="6405" xr:uid="{A14497BA-9EB2-41D1-A4BE-A169A7A7E6A3}"/>
    <cellStyle name="Normal 13 9 2" xfId="6406" xr:uid="{F8D26CB0-139F-43D2-8C69-98E34377CFD0}"/>
    <cellStyle name="Normal 13 9 2 10" xfId="6407" xr:uid="{3BF17E2F-B260-42F3-9CB1-B7325D9500A2}"/>
    <cellStyle name="Normal 13 9 2 11" xfId="6408" xr:uid="{8B85A9B8-F9D3-4375-84E5-41821044E916}"/>
    <cellStyle name="Normal 13 9 2 12" xfId="6409" xr:uid="{6DFDBB29-117F-4A60-93A3-502FD627250E}"/>
    <cellStyle name="Normal 13 9 2 13" xfId="6410" xr:uid="{3B90E347-17E0-4B02-9569-17EB1FE48A0A}"/>
    <cellStyle name="Normal 13 9 2 2" xfId="6411" xr:uid="{5F18D9C2-FD5C-477A-948C-D9C3817FDC57}"/>
    <cellStyle name="Normal 13 9 2 2 10" xfId="6412" xr:uid="{823EE9CA-367D-4EC8-80E2-011544DA7CCA}"/>
    <cellStyle name="Normal 13 9 2 2 11" xfId="6413" xr:uid="{D15F8D6A-52AE-4704-9DF6-DBBC5FC59103}"/>
    <cellStyle name="Normal 13 9 2 2 2" xfId="6414" xr:uid="{2FD440A2-0FCE-44F4-B156-DB3B6AEB84E9}"/>
    <cellStyle name="Normal 13 9 2 2 2 2" xfId="6415" xr:uid="{409B6548-A8B2-4248-AC27-59BA9A55589C}"/>
    <cellStyle name="Normal 13 9 2 2 2 2 2" xfId="6416" xr:uid="{0A8ED3C5-AD4E-450E-9076-68D179EF1AA3}"/>
    <cellStyle name="Normal 13 9 2 2 2 3" xfId="6417" xr:uid="{A28E132D-B1EE-4CB1-A43F-1EFC791B9B37}"/>
    <cellStyle name="Normal 13 9 2 2 2 4" xfId="6418" xr:uid="{3AD8D67F-C562-4B99-990F-DB888394A197}"/>
    <cellStyle name="Normal 13 9 2 2 2 5" xfId="6419" xr:uid="{06A25B83-3C93-4EC6-9DA4-C4B016DA2835}"/>
    <cellStyle name="Normal 13 9 2 2 3" xfId="6420" xr:uid="{B2FABD61-0C0A-4811-98E7-64E279F898B1}"/>
    <cellStyle name="Normal 13 9 2 2 3 2" xfId="6421" xr:uid="{774658F1-EA42-4D21-87BB-D14507BB9575}"/>
    <cellStyle name="Normal 13 9 2 2 4" xfId="6422" xr:uid="{B5A4E866-2802-440A-90D2-B3352F2E935E}"/>
    <cellStyle name="Normal 13 9 2 2 5" xfId="6423" xr:uid="{D4B59247-0E31-4C72-9A63-76FBD7DF0422}"/>
    <cellStyle name="Normal 13 9 2 2 6" xfId="6424" xr:uid="{108B042C-7994-4D6D-B582-929CF45E7ED5}"/>
    <cellStyle name="Normal 13 9 2 2 7" xfId="6425" xr:uid="{CF10EFB0-9FF7-4BC6-B728-088AA359A843}"/>
    <cellStyle name="Normal 13 9 2 2 8" xfId="6426" xr:uid="{ABA3AF0E-BA7E-47AC-8671-A8604D1A11D0}"/>
    <cellStyle name="Normal 13 9 2 2 9" xfId="6427" xr:uid="{3FB97FD1-C015-42F6-AAA0-36D938F0FEE5}"/>
    <cellStyle name="Normal 13 9 2 3" xfId="6428" xr:uid="{4A631347-E670-4E38-8643-11E25B3098A0}"/>
    <cellStyle name="Normal 13 9 2 3 2" xfId="6429" xr:uid="{02E52346-A79D-46F6-9919-6C25A1F1EEAD}"/>
    <cellStyle name="Normal 13 9 2 3 2 2" xfId="6430" xr:uid="{9AC489EB-D9E3-42B9-A60A-D9305F4006EA}"/>
    <cellStyle name="Normal 13 9 2 3 3" xfId="6431" xr:uid="{5F671668-123A-42C7-BBFC-0B0360D357AA}"/>
    <cellStyle name="Normal 13 9 2 3 4" xfId="6432" xr:uid="{A7A0B741-832B-4CA5-A8CE-C7298446B908}"/>
    <cellStyle name="Normal 13 9 2 3 5" xfId="6433" xr:uid="{3183FE14-03BC-4224-A8CB-4576BD2CF4D4}"/>
    <cellStyle name="Normal 13 9 2 4" xfId="6434" xr:uid="{B3340F22-F1D3-4C20-83F1-38F11D58D570}"/>
    <cellStyle name="Normal 13 9 2 4 2" xfId="6435" xr:uid="{6810584C-2097-493D-9B32-4F3208AD42E1}"/>
    <cellStyle name="Normal 13 9 2 5" xfId="6436" xr:uid="{204008B8-119C-4E30-B6DF-7DB952C80D21}"/>
    <cellStyle name="Normal 13 9 2 6" xfId="6437" xr:uid="{4B9116ED-1244-4E29-9832-B336BAE8EFBF}"/>
    <cellStyle name="Normal 13 9 2 7" xfId="6438" xr:uid="{C35EEE7B-7957-4EFF-8D6E-F2C3AFAC0827}"/>
    <cellStyle name="Normal 13 9 2 8" xfId="6439" xr:uid="{F04C4251-5B88-4330-80DB-7A777CCF7223}"/>
    <cellStyle name="Normal 13 9 2 9" xfId="6440" xr:uid="{9A29C2CC-0D17-40E1-9677-92E6C5D3DAEF}"/>
    <cellStyle name="Normal 13 9 3" xfId="6441" xr:uid="{EDE3DB26-55E7-436E-AF85-05CB9F55FC7B}"/>
    <cellStyle name="Normal 13 9 3 10" xfId="6442" xr:uid="{6921F1D1-F2E4-4D2D-988E-B30882C09E26}"/>
    <cellStyle name="Normal 13 9 3 11" xfId="6443" xr:uid="{9A06BC8A-1787-4C03-B380-79D1D5A69EAC}"/>
    <cellStyle name="Normal 13 9 3 2" xfId="6444" xr:uid="{7E73D86C-7611-4BCB-9F55-E6191485B926}"/>
    <cellStyle name="Normal 13 9 3 2 2" xfId="6445" xr:uid="{ABC56AA1-9511-41F3-BE10-8712F34E8924}"/>
    <cellStyle name="Normal 13 9 3 2 2 2" xfId="6446" xr:uid="{6B187374-40D0-4E18-985F-89670624E2D3}"/>
    <cellStyle name="Normal 13 9 3 2 3" xfId="6447" xr:uid="{9BD56799-F333-459F-B557-F511642B1803}"/>
    <cellStyle name="Normal 13 9 3 2 4" xfId="6448" xr:uid="{39E7739D-8221-42B0-9118-100472DD38C1}"/>
    <cellStyle name="Normal 13 9 3 2 5" xfId="6449" xr:uid="{910DA26D-B530-43C8-9290-55B5733DDDD3}"/>
    <cellStyle name="Normal 13 9 3 3" xfId="6450" xr:uid="{8C67DBA0-BFC0-4CE2-A445-E2327D8FD0B6}"/>
    <cellStyle name="Normal 13 9 3 3 2" xfId="6451" xr:uid="{A6E93BA6-A551-4B0B-ABB8-8C6CEE942152}"/>
    <cellStyle name="Normal 13 9 3 4" xfId="6452" xr:uid="{CE5997B2-9E13-4404-8A78-70410049E861}"/>
    <cellStyle name="Normal 13 9 3 5" xfId="6453" xr:uid="{A0065521-E516-43D0-8B31-BB491B9FC64C}"/>
    <cellStyle name="Normal 13 9 3 6" xfId="6454" xr:uid="{BB3ADC12-8F98-4403-9CB3-4EF4A1A91865}"/>
    <cellStyle name="Normal 13 9 3 7" xfId="6455" xr:uid="{3CA70921-D3F8-4041-97CE-0DF48530BEF6}"/>
    <cellStyle name="Normal 13 9 3 8" xfId="6456" xr:uid="{A518767D-296C-4B24-AE5C-D90000777465}"/>
    <cellStyle name="Normal 13 9 3 9" xfId="6457" xr:uid="{79C62E58-0CE4-4386-B9A2-13EDE03640BE}"/>
    <cellStyle name="Normal 13 9 4" xfId="6458" xr:uid="{C013F882-FA01-49F2-B7B4-E141C127BC32}"/>
    <cellStyle name="Normal 13 9 4 2" xfId="6459" xr:uid="{0237725D-0AFC-462A-AE8A-D1ED977DE7F2}"/>
    <cellStyle name="Normal 13 9 4 2 2" xfId="6460" xr:uid="{F33AF979-39CB-483E-B371-1B399217C03C}"/>
    <cellStyle name="Normal 13 9 4 3" xfId="6461" xr:uid="{269E13EE-7E0F-49CE-8E01-F614BE052841}"/>
    <cellStyle name="Normal 13 9 4 4" xfId="6462" xr:uid="{B26FB35C-D73C-494D-B850-366ED66AE78F}"/>
    <cellStyle name="Normal 13 9 4 5" xfId="6463" xr:uid="{85F1274A-E1E6-423D-A975-C3971AA1C87B}"/>
    <cellStyle name="Normal 13 9 5" xfId="6464" xr:uid="{F5EA7A56-F7E1-4381-A86D-866BFA3448CD}"/>
    <cellStyle name="Normal 13 9 5 2" xfId="6465" xr:uid="{E9BFC2CC-578D-4BA5-A41C-360CF3079A39}"/>
    <cellStyle name="Normal 13 9 6" xfId="6466" xr:uid="{684742E2-E096-4D30-B484-047BDF501F6B}"/>
    <cellStyle name="Normal 13 9 7" xfId="6467" xr:uid="{DF115B8E-79C4-42EE-B67B-944670CD2884}"/>
    <cellStyle name="Normal 13 9 8" xfId="6468" xr:uid="{980B8386-73FD-4C7F-B08B-ED371AC34AF9}"/>
    <cellStyle name="Normal 13 9 9" xfId="6469" xr:uid="{9C5D0514-850C-4962-BA5C-A26D81765F85}"/>
    <cellStyle name="Normal 130" xfId="6470" xr:uid="{47B8AB5A-6996-4D9A-AB48-9635D6A74349}"/>
    <cellStyle name="Normal 131" xfId="6471" xr:uid="{DA2604EB-9299-4338-B410-3AF59D6C5264}"/>
    <cellStyle name="Normal 132" xfId="6472" xr:uid="{5977A71A-FFCC-4FC6-9360-28795A6B2307}"/>
    <cellStyle name="Normal 133" xfId="6473" xr:uid="{712C2323-E9B0-4AD9-B3D9-F0F7A65A522E}"/>
    <cellStyle name="Normal 134" xfId="6474" xr:uid="{4F5E80BA-FC1C-4FD6-9E8D-4B575DF0671C}"/>
    <cellStyle name="Normal 135" xfId="6475" xr:uid="{A46F054C-DB83-487B-9CFC-4F9A2FB2609A}"/>
    <cellStyle name="Normal 136" xfId="6476" xr:uid="{CB040DD5-9453-4614-B24C-950350F37A49}"/>
    <cellStyle name="Normal 137" xfId="6477" xr:uid="{D4A412B6-0A29-414C-A731-D701001A17B9}"/>
    <cellStyle name="Normal 138" xfId="6478" xr:uid="{ED8EAD8C-8DBC-4B61-AB0B-5C8B17B26472}"/>
    <cellStyle name="Normal 139" xfId="6479" xr:uid="{04C00865-601E-4023-A50A-B025010F5845}"/>
    <cellStyle name="Normal 14" xfId="6480" xr:uid="{1B70AED1-6B54-4639-A589-3B859083D4F5}"/>
    <cellStyle name="Normal 14 10" xfId="6481" xr:uid="{9C012641-C395-4125-9685-80E8C1224E79}"/>
    <cellStyle name="Normal 14 11" xfId="6482" xr:uid="{009090C9-B018-4572-8DC8-30175D82FC1B}"/>
    <cellStyle name="Normal 14 12" xfId="6483" xr:uid="{4B94DF78-EE82-4E4A-9A36-46A0B24763F4}"/>
    <cellStyle name="Normal 14 13" xfId="6484" xr:uid="{043C697F-53FE-42DA-AB25-25AAA83843DC}"/>
    <cellStyle name="Normal 14 14" xfId="6485" xr:uid="{527D60E6-5E24-491A-B6CB-4196C09E9BFC}"/>
    <cellStyle name="Normal 14 15" xfId="6486" xr:uid="{BE4B1285-480E-404B-83E6-71FA4B88302F}"/>
    <cellStyle name="Normal 14 16" xfId="6487" xr:uid="{F0B2BDD9-7F09-425D-8922-916CD03E7412}"/>
    <cellStyle name="Normal 14 2" xfId="6488" xr:uid="{09C98570-0756-48FA-BE29-CF0F470DE8A6}"/>
    <cellStyle name="Normal 14 2 10" xfId="6489" xr:uid="{48677D91-325B-486E-B52F-7BA4A52576E7}"/>
    <cellStyle name="Normal 14 2 11" xfId="6490" xr:uid="{5A5057C0-F621-4CE4-9B6A-1A9D2F5FD880}"/>
    <cellStyle name="Normal 14 2 12" xfId="6491" xr:uid="{2CD22725-7494-404E-8A44-E6BD6EBC1B79}"/>
    <cellStyle name="Normal 14 2 13" xfId="6492" xr:uid="{247AA4A3-69B3-478B-8657-E61AB5850359}"/>
    <cellStyle name="Normal 14 2 14" xfId="6493" xr:uid="{9BDD9B27-D265-4D76-B8D5-1A6B6AEF9C04}"/>
    <cellStyle name="Normal 14 2 15" xfId="6494" xr:uid="{68B5F834-1384-44AB-A742-56CA261DCAC3}"/>
    <cellStyle name="Normal 14 2 2" xfId="6495" xr:uid="{06EEDC3E-DB18-48DB-BE5E-3DAFBB1A419D}"/>
    <cellStyle name="Normal 14 2 2 10" xfId="6496" xr:uid="{C7F35A1F-36E6-4171-AF73-9172C17A0153}"/>
    <cellStyle name="Normal 14 2 2 11" xfId="6497" xr:uid="{E2C3ACF3-E3B2-4663-9FF4-BE23E6EAD2FA}"/>
    <cellStyle name="Normal 14 2 2 12" xfId="6498" xr:uid="{32D08F37-89C6-47F3-9D1C-98681CF42002}"/>
    <cellStyle name="Normal 14 2 2 2" xfId="6499" xr:uid="{724799D9-9F20-476E-9375-E23E25EE3639}"/>
    <cellStyle name="Normal 14 2 2 2 2" xfId="6500" xr:uid="{0D2BFBD1-8D5D-47D0-85E6-4849B60EA251}"/>
    <cellStyle name="Normal 14 2 2 2 2 2" xfId="6501" xr:uid="{CE7F447C-51FD-42A6-A3D9-F5C37CAE500B}"/>
    <cellStyle name="Normal 14 2 2 2 3" xfId="6502" xr:uid="{E254038B-BB64-4FC1-985C-44801E34095A}"/>
    <cellStyle name="Normal 14 2 2 2 4" xfId="6503" xr:uid="{4CEB9DAF-EE3F-4A46-B13A-23D063CA18E8}"/>
    <cellStyle name="Normal 14 2 2 2 5" xfId="6504" xr:uid="{3721484B-0E81-46CC-8EEC-567BBC7FB974}"/>
    <cellStyle name="Normal 14 2 2 3" xfId="6505" xr:uid="{BA9D60BC-8EB4-4305-88A5-DA3C444F6514}"/>
    <cellStyle name="Normal 14 2 2 3 2" xfId="6506" xr:uid="{9CE46151-480C-4183-82BE-71CFFB6B8818}"/>
    <cellStyle name="Normal 14 2 2 4" xfId="6507" xr:uid="{4EA7F8C0-F097-4AAD-A476-FAFF5DB380EB}"/>
    <cellStyle name="Normal 14 2 2 5" xfId="6508" xr:uid="{55FD4D8D-705D-4818-A876-4E23F9C588A7}"/>
    <cellStyle name="Normal 14 2 2 6" xfId="6509" xr:uid="{70AE3935-B0CB-460F-9BD3-8D925467E4B3}"/>
    <cellStyle name="Normal 14 2 2 7" xfId="6510" xr:uid="{575D3499-955C-424E-BD9E-DCCDEFCC11BB}"/>
    <cellStyle name="Normal 14 2 2 8" xfId="6511" xr:uid="{2A13A36D-B071-427D-BE33-9EEAE14539AD}"/>
    <cellStyle name="Normal 14 2 2 9" xfId="6512" xr:uid="{1F1B98CF-17D9-4AF1-B6C4-37862729AC4E}"/>
    <cellStyle name="Normal 14 2 3" xfId="6513" xr:uid="{39ABA4ED-913B-49E3-992F-11AF1F24E2C5}"/>
    <cellStyle name="Normal 14 2 3 2" xfId="6514" xr:uid="{A5860410-3027-4144-B94C-657C5E51A7BD}"/>
    <cellStyle name="Normal 14 2 3 2 2" xfId="6515" xr:uid="{7D7686E6-EC6B-469B-ABDE-C52FF5DEDB62}"/>
    <cellStyle name="Normal 14 2 3 3" xfId="6516" xr:uid="{AFFE5F14-9B00-4377-BCE2-B66D0AA5D64E}"/>
    <cellStyle name="Normal 14 2 3 4" xfId="6517" xr:uid="{45B2C167-6861-47AF-8190-8BD13FF53B83}"/>
    <cellStyle name="Normal 14 2 3 5" xfId="6518" xr:uid="{A7BFE615-EB07-422C-BCDF-DF58505054B1}"/>
    <cellStyle name="Normal 14 2 4" xfId="6519" xr:uid="{EAAA774E-4D72-47C2-940E-BA08085B3995}"/>
    <cellStyle name="Normal 14 2 4 2" xfId="6520" xr:uid="{9A3EE1AE-203C-46A9-B917-47CFEBD18993}"/>
    <cellStyle name="Normal 14 2 5" xfId="6521" xr:uid="{41F7A5D3-076F-4FC6-A1E5-463DDE03E97A}"/>
    <cellStyle name="Normal 14 2 6" xfId="6522" xr:uid="{36970357-FEAA-438B-B1B4-14DB8C8B44E1}"/>
    <cellStyle name="Normal 14 2 7" xfId="6523" xr:uid="{EFB81D55-B537-4E79-A67F-DAABC5E9FB5D}"/>
    <cellStyle name="Normal 14 2 8" xfId="6524" xr:uid="{2F285528-68D6-4FD1-AF8B-0D306E2199B6}"/>
    <cellStyle name="Normal 14 2 9" xfId="6525" xr:uid="{5E6DC032-1222-45C3-9919-193EF843F142}"/>
    <cellStyle name="Normal 14 3" xfId="6526" xr:uid="{B504B40E-9013-49AD-A3A0-87D71AD13F75}"/>
    <cellStyle name="Normal 14 3 10" xfId="6527" xr:uid="{6759ECD6-2363-4B29-B4FE-8144E82AFC9C}"/>
    <cellStyle name="Normal 14 3 11" xfId="6528" xr:uid="{F2A5F087-4E73-4322-B888-B544D7DA7855}"/>
    <cellStyle name="Normal 14 3 12" xfId="6529" xr:uid="{B615BFB9-D2FA-48D5-8721-1BC80C070242}"/>
    <cellStyle name="Normal 14 3 13" xfId="6530" xr:uid="{23CFABF9-6706-4ABE-98FD-1A27F37D3875}"/>
    <cellStyle name="Normal 14 3 2" xfId="6531" xr:uid="{2061846E-4ED1-46B6-94D6-85FA01432FEC}"/>
    <cellStyle name="Normal 14 3 2 2" xfId="6532" xr:uid="{46B5AED4-5A7B-4AC9-A3FB-AF80EFE4AA8C}"/>
    <cellStyle name="Normal 14 3 2 2 2" xfId="6533" xr:uid="{CEBC4E2F-9AA5-4BCC-9FDE-5EE263F7B10B}"/>
    <cellStyle name="Normal 14 3 2 3" xfId="6534" xr:uid="{821BE858-9C1B-417D-ABCE-32689FEBB422}"/>
    <cellStyle name="Normal 14 3 2 4" xfId="6535" xr:uid="{160B80DE-2B01-48FE-99C0-D30B94DF72F4}"/>
    <cellStyle name="Normal 14 3 2 5" xfId="6536" xr:uid="{8BE6BA36-945E-41BC-AD0F-61217549CA85}"/>
    <cellStyle name="Normal 14 3 3" xfId="6537" xr:uid="{BDA149EB-3C84-4CC8-A666-B47E94641B3C}"/>
    <cellStyle name="Normal 14 3 3 2" xfId="6538" xr:uid="{721979D6-8085-4A50-B477-247C52E2C3E5}"/>
    <cellStyle name="Normal 14 3 4" xfId="6539" xr:uid="{24B4ABD4-020F-4819-9884-6572FFAD1FDD}"/>
    <cellStyle name="Normal 14 3 5" xfId="6540" xr:uid="{7849DEC4-168C-4996-9B1F-A34BB61A4059}"/>
    <cellStyle name="Normal 14 3 6" xfId="6541" xr:uid="{E8A68A74-3E6D-4FE6-81F7-F09F981EB0E3}"/>
    <cellStyle name="Normal 14 3 7" xfId="6542" xr:uid="{7FDB4103-6634-484B-B8F1-182C3FC86B2B}"/>
    <cellStyle name="Normal 14 3 8" xfId="6543" xr:uid="{FFCA69BE-760C-423D-BDE4-2195333A4A2F}"/>
    <cellStyle name="Normal 14 3 9" xfId="6544" xr:uid="{568F56F9-A554-44FF-A0B0-B37B36CB8ACF}"/>
    <cellStyle name="Normal 14 4" xfId="6545" xr:uid="{5EB1880E-BA75-4F62-98E9-B7C9A202BBF9}"/>
    <cellStyle name="Normal 14 4 2" xfId="6546" xr:uid="{3FD3A121-6D16-4895-8381-851563B8B0EE}"/>
    <cellStyle name="Normal 14 4 2 2" xfId="6547" xr:uid="{E053FAB9-B119-4882-B322-289AF4F1E9DC}"/>
    <cellStyle name="Normal 14 4 3" xfId="6548" xr:uid="{9CB6654B-CF3E-4F0E-A20A-B44845AEF946}"/>
    <cellStyle name="Normal 14 4 4" xfId="6549" xr:uid="{4EF02DD1-8A26-4E22-A012-31747F3CA9CB}"/>
    <cellStyle name="Normal 14 4 5" xfId="6550" xr:uid="{8B6E69BE-5CD1-47B0-9F38-FABFDCEE57C9}"/>
    <cellStyle name="Normal 14 5" xfId="6551" xr:uid="{D594D94D-D6AD-401C-AA95-A1C743319C22}"/>
    <cellStyle name="Normal 14 5 2" xfId="6552" xr:uid="{2D561560-3C8C-447A-B974-DF1924BA0460}"/>
    <cellStyle name="Normal 14 6" xfId="6553" xr:uid="{B428A580-3986-4409-A292-04FAB35DD5D9}"/>
    <cellStyle name="Normal 14 7" xfId="6554" xr:uid="{59C6668A-FF98-4F50-A84F-44950B536479}"/>
    <cellStyle name="Normal 14 8" xfId="6555" xr:uid="{4D3CE0A5-E10E-472C-AC2A-47BAF4FF25F3}"/>
    <cellStyle name="Normal 14 9" xfId="6556" xr:uid="{FF432087-13A1-4BED-B6A1-641B07FC5866}"/>
    <cellStyle name="Normal 140" xfId="6557" xr:uid="{38392AD9-44F8-43AD-B4D4-2495B6EA836E}"/>
    <cellStyle name="Normal 141" xfId="6558" xr:uid="{63A9E4B4-A504-4556-869A-4B34EEAB4E54}"/>
    <cellStyle name="Normal 142" xfId="6559" xr:uid="{99230E00-B57F-4D64-AAC0-1CA818B11C9F}"/>
    <cellStyle name="Normal 143" xfId="6560" xr:uid="{5C419862-CDEA-4C4C-B511-685F8A3A4428}"/>
    <cellStyle name="Normal 144" xfId="6561" xr:uid="{22877E36-19BB-43A8-83F4-1B8C747E96FA}"/>
    <cellStyle name="Normal 145" xfId="6562" xr:uid="{499E96C1-95ED-4FD4-8093-49A81337F7D3}"/>
    <cellStyle name="Normal 146" xfId="6563" xr:uid="{5CB39A4C-F121-4A70-B1D4-D2E5FF7C64C1}"/>
    <cellStyle name="Normal 147" xfId="6564" xr:uid="{0A897505-C0ED-4BE0-90A4-38B18571A944}"/>
    <cellStyle name="Normal 148" xfId="6565" xr:uid="{FCAF6828-340D-453E-A38A-A331D2B689D3}"/>
    <cellStyle name="Normal 15" xfId="6566" xr:uid="{DC0A5CE6-971E-409E-847B-484DEBA3BB1C}"/>
    <cellStyle name="Normal 15 2" xfId="6567" xr:uid="{85E6423B-8820-41B5-B5A3-F8E39CF2F5B0}"/>
    <cellStyle name="Normal 15 2 2" xfId="6568" xr:uid="{48AD503D-62AC-4C06-9203-243321098776}"/>
    <cellStyle name="Normal 15 2 3" xfId="6569" xr:uid="{C6C3A1B5-8C7D-470C-8CAC-E286AC345FBD}"/>
    <cellStyle name="Normal 15 2 4" xfId="6570" xr:uid="{E3FE2A48-28EB-484E-8F61-3B98B74A8855}"/>
    <cellStyle name="Normal 15 3" xfId="6571" xr:uid="{BBEFE283-3415-46CB-8E18-D1C234468675}"/>
    <cellStyle name="Normal 15 3 2" xfId="6572" xr:uid="{CDEB10D8-1ADE-4F5C-AD3D-2FEEEC836998}"/>
    <cellStyle name="Normal 15 4" xfId="6573" xr:uid="{5D11EF6C-3EC6-4CED-9695-91C0B7ECF966}"/>
    <cellStyle name="Normal 15 5" xfId="6574" xr:uid="{7CA004AF-8A13-4C25-A2FD-721DE080C75D}"/>
    <cellStyle name="Normal 16" xfId="6575" xr:uid="{B802CB4F-10E3-4DAB-8C94-A282CF120FC0}"/>
    <cellStyle name="Normal 16 2" xfId="6576" xr:uid="{96F3C668-49A4-4E12-8D70-70B57CC2A743}"/>
    <cellStyle name="Normal 16 2 2" xfId="6577" xr:uid="{B9FBF92B-4850-44D0-9F2B-38E63B85F2A7}"/>
    <cellStyle name="Normal 16 2 2 2" xfId="6578" xr:uid="{A21C9989-7B82-43FE-90A1-0DAD934AF422}"/>
    <cellStyle name="Normal 16 2 3" xfId="6579" xr:uid="{EE48CB2D-4E94-48AB-A1B7-ED20B1EB4B24}"/>
    <cellStyle name="Normal 16 2 4" xfId="6580" xr:uid="{5415D97D-34C7-4E7C-8A53-0530EE25C7F3}"/>
    <cellStyle name="Normal 16 2 5" xfId="6581" xr:uid="{9179A773-043E-4048-BB3F-833892B21912}"/>
    <cellStyle name="Normal 16 3" xfId="6582" xr:uid="{D32706C4-E79C-459C-860E-3CA6ECC12A7C}"/>
    <cellStyle name="Normal 16 3 2" xfId="6583" xr:uid="{357AB215-4B44-4C54-9D96-01C6BA712E9C}"/>
    <cellStyle name="Normal 16 4" xfId="6584" xr:uid="{A64584BF-6985-4914-BAB5-9857A1FE8A6D}"/>
    <cellStyle name="Normal 17" xfId="6585" xr:uid="{F84F5620-95AB-4C92-9998-648B67C9ECDD}"/>
    <cellStyle name="Normal 17 10" xfId="6586" xr:uid="{0CE70DD5-A3E7-47D8-830D-924B8D846264}"/>
    <cellStyle name="Normal 17 11" xfId="6587" xr:uid="{51DE0D98-C7DB-4C0D-A715-911A00CB0D73}"/>
    <cellStyle name="Normal 17 12" xfId="6588" xr:uid="{45338E25-64E1-465A-AC57-C8E34CE784EA}"/>
    <cellStyle name="Normal 17 13" xfId="6589" xr:uid="{FEC62811-E822-4CB0-9C58-7C19D209203A}"/>
    <cellStyle name="Normal 17 14" xfId="6590" xr:uid="{C59898C3-3EFD-4B28-988F-584AFC078107}"/>
    <cellStyle name="Normal 17 15" xfId="6591" xr:uid="{008795DC-D5FD-48B1-8DC1-D94700BDC863}"/>
    <cellStyle name="Normal 17 16" xfId="6592" xr:uid="{1E6DB753-F64F-47F8-8823-3AB210AB7D51}"/>
    <cellStyle name="Normal 17 2" xfId="6593" xr:uid="{03A387C8-F052-4BC3-BEB3-395621E97F59}"/>
    <cellStyle name="Normal 17 2 10" xfId="6594" xr:uid="{0F09334B-8DC8-4E1D-8DD1-3AE8978AA04E}"/>
    <cellStyle name="Normal 17 2 11" xfId="6595" xr:uid="{E787062E-D1AF-4FDF-A952-630998BB9F7A}"/>
    <cellStyle name="Normal 17 2 12" xfId="6596" xr:uid="{F2D6B9D9-543C-4FD1-9E54-8D404E14DDCE}"/>
    <cellStyle name="Normal 17 2 13" xfId="6597" xr:uid="{DC737A7B-036D-459E-8B0F-A62E7809ECB0}"/>
    <cellStyle name="Normal 17 2 14" xfId="6598" xr:uid="{90EB4981-2104-4C56-97C1-0980C7DEC3EE}"/>
    <cellStyle name="Normal 17 2 15" xfId="6599" xr:uid="{83BF0853-723B-4BA1-8CB1-E0241C04855B}"/>
    <cellStyle name="Normal 17 2 2" xfId="6600" xr:uid="{48CD3310-47C5-460B-8F44-2EBB3117005A}"/>
    <cellStyle name="Normal 17 2 2 10" xfId="6601" xr:uid="{43B02E64-BAB4-459F-AA51-D0857019F7F7}"/>
    <cellStyle name="Normal 17 2 2 11" xfId="6602" xr:uid="{907E1F53-2BBB-4E82-AE8A-37602039FA4E}"/>
    <cellStyle name="Normal 17 2 2 2" xfId="6603" xr:uid="{B9D57DCA-8094-4189-955E-09A2B72D5666}"/>
    <cellStyle name="Normal 17 2 2 2 2" xfId="6604" xr:uid="{A7F3A271-479A-40F8-9415-6912CCCBD843}"/>
    <cellStyle name="Normal 17 2 2 2 2 2" xfId="6605" xr:uid="{75D61C65-B794-4B5E-8D13-8186BDACBBED}"/>
    <cellStyle name="Normal 17 2 2 2 3" xfId="6606" xr:uid="{E26BD1CF-9486-4220-AA1A-04EE0FBB370C}"/>
    <cellStyle name="Normal 17 2 2 2 4" xfId="6607" xr:uid="{FAC99AB2-85E8-44D6-B5D7-0A207F3489C0}"/>
    <cellStyle name="Normal 17 2 2 2 5" xfId="6608" xr:uid="{B3B87182-549E-4845-BE21-07D3C7B2AF73}"/>
    <cellStyle name="Normal 17 2 2 3" xfId="6609" xr:uid="{5CBF8A0A-2792-4641-BFC8-31EBBF9447B6}"/>
    <cellStyle name="Normal 17 2 2 3 2" xfId="6610" xr:uid="{B1DF7046-9090-46DF-941A-C49950EA1398}"/>
    <cellStyle name="Normal 17 2 2 4" xfId="6611" xr:uid="{CC5ED652-4356-41E7-9DD3-ED393F414863}"/>
    <cellStyle name="Normal 17 2 2 5" xfId="6612" xr:uid="{B5640E73-0E67-4A22-B2EF-16D8EFA2B6D9}"/>
    <cellStyle name="Normal 17 2 2 6" xfId="6613" xr:uid="{4A86B53E-BA53-477B-BA42-F00F3416B149}"/>
    <cellStyle name="Normal 17 2 2 7" xfId="6614" xr:uid="{641A35FF-4F0A-42A9-ACED-1CBFDB80F169}"/>
    <cellStyle name="Normal 17 2 2 8" xfId="6615" xr:uid="{0F2539E2-CBA2-47A4-B1A4-3148888E2039}"/>
    <cellStyle name="Normal 17 2 2 9" xfId="6616" xr:uid="{5356200C-898E-472C-8CB1-BCE99C7DA856}"/>
    <cellStyle name="Normal 17 2 3" xfId="6617" xr:uid="{8F91CFA3-9E18-4613-95B9-4086651AF383}"/>
    <cellStyle name="Normal 17 2 3 2" xfId="6618" xr:uid="{CF6A3288-92AA-481A-A594-4D4DCEDC2AE5}"/>
    <cellStyle name="Normal 17 2 3 2 2" xfId="6619" xr:uid="{89D5C99E-82DB-4E97-AFC4-616F84C862CE}"/>
    <cellStyle name="Normal 17 2 3 3" xfId="6620" xr:uid="{1F61EE20-E3A1-45B0-B50B-2C1AEA2253B4}"/>
    <cellStyle name="Normal 17 2 3 4" xfId="6621" xr:uid="{15234CA5-1B5F-4E1C-B4CF-709AE1C363EC}"/>
    <cellStyle name="Normal 17 2 3 5" xfId="6622" xr:uid="{115208AC-2FF4-4D4F-B85D-B2C641E3ACB3}"/>
    <cellStyle name="Normal 17 2 4" xfId="6623" xr:uid="{AE37060E-2F6C-45D6-BB69-D5165551E2E7}"/>
    <cellStyle name="Normal 17 2 4 2" xfId="6624" xr:uid="{541CE888-F8FE-46AA-809B-BC69197899C8}"/>
    <cellStyle name="Normal 17 2 5" xfId="6625" xr:uid="{72B05E0A-FB04-472A-86E4-9D3844ACC54E}"/>
    <cellStyle name="Normal 17 2 6" xfId="6626" xr:uid="{A834D8FB-A492-4E54-9E0A-9114446AD9E8}"/>
    <cellStyle name="Normal 17 2 7" xfId="6627" xr:uid="{EDFA5D0D-97CB-451E-B322-EC08B8A64E58}"/>
    <cellStyle name="Normal 17 2 8" xfId="6628" xr:uid="{305B7F00-52AE-4E74-9EDB-E0A33DE44D7F}"/>
    <cellStyle name="Normal 17 2 9" xfId="6629" xr:uid="{7941C7DE-5362-4810-B218-772067CD50F5}"/>
    <cellStyle name="Normal 17 3" xfId="6630" xr:uid="{2602C4FD-4940-4CAA-A299-5DA7E98038D9}"/>
    <cellStyle name="Normal 17 3 10" xfId="6631" xr:uid="{B32134B1-FD1B-4758-9C39-CF069786964A}"/>
    <cellStyle name="Normal 17 3 11" xfId="6632" xr:uid="{7F4ABD1F-1E0C-416E-BCBF-DB954FCA07C1}"/>
    <cellStyle name="Normal 17 3 12" xfId="6633" xr:uid="{783F3E74-9543-4D02-BC7C-C9F5592AA25C}"/>
    <cellStyle name="Normal 17 3 2" xfId="6634" xr:uid="{CF38E6C2-E97D-4E0D-B89E-F65FA4ABC67E}"/>
    <cellStyle name="Normal 17 3 2 2" xfId="6635" xr:uid="{A7A5003A-73CC-457F-B141-8B418E86D703}"/>
    <cellStyle name="Normal 17 3 2 2 2" xfId="6636" xr:uid="{1502B20E-2EC6-49BC-A51B-5D3E450F48F6}"/>
    <cellStyle name="Normal 17 3 2 3" xfId="6637" xr:uid="{30561CBC-AE84-441B-A977-195EB3CC47AC}"/>
    <cellStyle name="Normal 17 3 2 4" xfId="6638" xr:uid="{E20A9DC6-848F-4ADE-B2E2-A89846CC24B4}"/>
    <cellStyle name="Normal 17 3 2 5" xfId="6639" xr:uid="{FFD166E8-0059-4736-95E3-777395FF67EB}"/>
    <cellStyle name="Normal 17 3 3" xfId="6640" xr:uid="{424385A9-7E98-43C0-8406-9E792003881D}"/>
    <cellStyle name="Normal 17 3 3 2" xfId="6641" xr:uid="{99A45AE2-21A0-4AE9-8A6A-A38AB866C464}"/>
    <cellStyle name="Normal 17 3 4" xfId="6642" xr:uid="{93AB2634-FC98-45F6-8549-062E7B80A0C1}"/>
    <cellStyle name="Normal 17 3 5" xfId="6643" xr:uid="{8A23ED88-4CD7-4B03-A705-F51159B09904}"/>
    <cellStyle name="Normal 17 3 6" xfId="6644" xr:uid="{AA6285FD-6683-4B49-8FDC-A23A67F68C22}"/>
    <cellStyle name="Normal 17 3 7" xfId="6645" xr:uid="{5BAF6677-8D50-4184-A33A-D19B37CD8188}"/>
    <cellStyle name="Normal 17 3 8" xfId="6646" xr:uid="{6913CB5B-CB4D-44B0-8418-F92ED897E664}"/>
    <cellStyle name="Normal 17 3 9" xfId="6647" xr:uid="{2122BB33-AA19-419D-87A8-F23F2902FCF0}"/>
    <cellStyle name="Normal 17 4" xfId="6648" xr:uid="{72843D77-C271-424B-8A8D-8AABD0E16536}"/>
    <cellStyle name="Normal 17 4 2" xfId="6649" xr:uid="{58D1EADD-5D48-442C-A1D3-FF12D60CB561}"/>
    <cellStyle name="Normal 17 4 2 2" xfId="6650" xr:uid="{A1C4CB34-C565-4A3C-9942-1DC45BEF8FDB}"/>
    <cellStyle name="Normal 17 4 3" xfId="6651" xr:uid="{54D5DDC8-6CD9-4151-BE1B-981EC2B285AE}"/>
    <cellStyle name="Normal 17 4 4" xfId="6652" xr:uid="{A53F5BF2-0ADD-48EF-BF8A-6B180B462F62}"/>
    <cellStyle name="Normal 17 4 5" xfId="6653" xr:uid="{BD8D9992-D09E-49A3-9A35-5A83C764ACE6}"/>
    <cellStyle name="Normal 17 5" xfId="6654" xr:uid="{43E1CE89-85BA-4C67-9322-743D4F887D06}"/>
    <cellStyle name="Normal 17 5 2" xfId="6655" xr:uid="{7FA9FBFC-0905-4735-80E0-2BC2EC791107}"/>
    <cellStyle name="Normal 17 6" xfId="6656" xr:uid="{02C4F74D-B69A-43A6-B913-CFD7150A5364}"/>
    <cellStyle name="Normal 17 7" xfId="6657" xr:uid="{EBDD9251-B936-4527-9CF6-E6BF1947B314}"/>
    <cellStyle name="Normal 17 8" xfId="6658" xr:uid="{49D3DA79-9C0A-4439-BB30-51D5462587FA}"/>
    <cellStyle name="Normal 17 9" xfId="6659" xr:uid="{D27910AB-2944-4AF5-A03A-DBD436DA905A}"/>
    <cellStyle name="Normal 18" xfId="6660" xr:uid="{3B904D01-C272-446B-B5AB-3BCF6F4CAD26}"/>
    <cellStyle name="Normal 18 10" xfId="6661" xr:uid="{21B9930B-0206-4FB6-9A93-2372848F91D1}"/>
    <cellStyle name="Normal 18 11" xfId="6662" xr:uid="{6C2B97F3-BF40-46CE-AADF-B9E74943C10E}"/>
    <cellStyle name="Normal 18 12" xfId="6663" xr:uid="{F8FAE528-301D-4DC8-B114-767BC0601908}"/>
    <cellStyle name="Normal 18 13" xfId="6664" xr:uid="{9538E2E6-80E9-45DB-89D3-C5CBFE0AD22D}"/>
    <cellStyle name="Normal 18 14" xfId="6665" xr:uid="{29CA34E4-F496-42BC-8BB9-F06AD7A6929F}"/>
    <cellStyle name="Normal 18 15" xfId="6666" xr:uid="{18FD5476-0269-4868-8862-0B83A53AAD44}"/>
    <cellStyle name="Normal 18 16" xfId="6667" xr:uid="{3B0E5926-01A6-45A4-9149-2F30CF84F6C9}"/>
    <cellStyle name="Normal 18 2" xfId="6668" xr:uid="{9598D756-7B69-43C3-936A-EEE2179862EA}"/>
    <cellStyle name="Normal 18 2 10" xfId="6669" xr:uid="{6076BE41-1E01-4992-9B88-EDE01BD1F270}"/>
    <cellStyle name="Normal 18 2 11" xfId="6670" xr:uid="{8DC3A013-9268-4D98-9FE5-69D53A211165}"/>
    <cellStyle name="Normal 18 2 12" xfId="6671" xr:uid="{C47645AF-FE12-4970-BF86-2D5E97982DA3}"/>
    <cellStyle name="Normal 18 2 13" xfId="6672" xr:uid="{0306479A-AC3C-404D-A1CB-2DCBB630024F}"/>
    <cellStyle name="Normal 18 2 14" xfId="6673" xr:uid="{0E86359C-E2E7-42E1-B0CE-F92C8F931075}"/>
    <cellStyle name="Normal 18 2 2" xfId="6674" xr:uid="{246C2B67-55F2-4315-94A3-A73797B00158}"/>
    <cellStyle name="Normal 18 2 2 10" xfId="6675" xr:uid="{56B964E0-29CB-44E9-B166-4CFD77126EA2}"/>
    <cellStyle name="Normal 18 2 2 11" xfId="6676" xr:uid="{6B07A4DC-146C-4B04-8C6D-228FD96D3A00}"/>
    <cellStyle name="Normal 18 2 2 2" xfId="6677" xr:uid="{5AB2ED29-5B70-4FE1-9819-CE6445F97792}"/>
    <cellStyle name="Normal 18 2 2 2 2" xfId="6678" xr:uid="{83838743-BE83-4F29-BF5F-CFF445329E10}"/>
    <cellStyle name="Normal 18 2 2 2 2 2" xfId="6679" xr:uid="{46F78527-9A80-4FD8-9945-A9E99C9D0A1F}"/>
    <cellStyle name="Normal 18 2 2 2 3" xfId="6680" xr:uid="{0583A1B9-9C31-40BC-966C-3B4B6C5DA52A}"/>
    <cellStyle name="Normal 18 2 2 2 4" xfId="6681" xr:uid="{B15085C0-8A07-41E9-B890-448609ECD537}"/>
    <cellStyle name="Normal 18 2 2 2 5" xfId="6682" xr:uid="{A585EEFD-D895-48C2-8EC0-6D4CADE83DBC}"/>
    <cellStyle name="Normal 18 2 2 3" xfId="6683" xr:uid="{E66A01A9-A237-4DD9-BDAB-F3A51CC33D3F}"/>
    <cellStyle name="Normal 18 2 2 3 2" xfId="6684" xr:uid="{E67C6F11-7D1D-44DC-9058-FB3C16CFD9AD}"/>
    <cellStyle name="Normal 18 2 2 4" xfId="6685" xr:uid="{87B18269-F0DD-49D7-B682-B449563D1B40}"/>
    <cellStyle name="Normal 18 2 2 5" xfId="6686" xr:uid="{0BE4D9C9-415F-479A-9F38-17D944D98D5E}"/>
    <cellStyle name="Normal 18 2 2 6" xfId="6687" xr:uid="{11D355C7-6EAF-482B-8778-F32DF143F3F8}"/>
    <cellStyle name="Normal 18 2 2 7" xfId="6688" xr:uid="{49E75582-21A6-446F-A57C-07CB76730373}"/>
    <cellStyle name="Normal 18 2 2 8" xfId="6689" xr:uid="{A09D8D69-C202-47D9-80BE-8136E0AE1E48}"/>
    <cellStyle name="Normal 18 2 2 9" xfId="6690" xr:uid="{ACEFC716-4E62-48F1-80AC-E81B900236F9}"/>
    <cellStyle name="Normal 18 2 3" xfId="6691" xr:uid="{EEBD45E4-EFF8-4727-8CC7-6CF467B06349}"/>
    <cellStyle name="Normal 18 2 3 2" xfId="6692" xr:uid="{5C9F8753-F26D-4A8D-B3BD-2F5B5D948822}"/>
    <cellStyle name="Normal 18 2 3 2 2" xfId="6693" xr:uid="{829D7470-3755-4064-9401-4371AB16F2FA}"/>
    <cellStyle name="Normal 18 2 3 3" xfId="6694" xr:uid="{563ADDEB-AF3E-44CA-99DE-2210470A9153}"/>
    <cellStyle name="Normal 18 2 3 4" xfId="6695" xr:uid="{DD789283-408A-4750-9250-63CAAB4A218F}"/>
    <cellStyle name="Normal 18 2 3 5" xfId="6696" xr:uid="{A2B0AD9F-68E4-4F0B-A173-39AC0F8A5F1D}"/>
    <cellStyle name="Normal 18 2 4" xfId="6697" xr:uid="{DBD52343-D479-468B-94B1-76106D93A210}"/>
    <cellStyle name="Normal 18 2 4 2" xfId="6698" xr:uid="{5A8CD7B3-F999-45E4-8853-13E5054BCFA8}"/>
    <cellStyle name="Normal 18 2 5" xfId="6699" xr:uid="{F9A5D300-C2B7-4652-BEE4-0618EE9A2C05}"/>
    <cellStyle name="Normal 18 2 6" xfId="6700" xr:uid="{158F1C4D-FC18-4A69-9355-E60B1C7491B1}"/>
    <cellStyle name="Normal 18 2 7" xfId="6701" xr:uid="{00292689-32FC-4807-AAE1-2BD3EFB7C707}"/>
    <cellStyle name="Normal 18 2 8" xfId="6702" xr:uid="{8CA9B1AC-3496-4099-8C6A-7867BA8ABFFD}"/>
    <cellStyle name="Normal 18 2 9" xfId="6703" xr:uid="{E84A7D12-0CC9-439C-AD20-9BF04BCF7224}"/>
    <cellStyle name="Normal 18 3" xfId="6704" xr:uid="{3D09C944-23F0-40C2-B58D-6D9A54A889EA}"/>
    <cellStyle name="Normal 18 3 10" xfId="6705" xr:uid="{D1860045-43AE-430C-B5E2-297D98CB3DDC}"/>
    <cellStyle name="Normal 18 3 11" xfId="6706" xr:uid="{DDC4B973-FB58-4DE3-B5F7-CAFE4BA6C411}"/>
    <cellStyle name="Normal 18 3 2" xfId="6707" xr:uid="{B953707D-FFD3-49E2-9FBE-685FACD8B28F}"/>
    <cellStyle name="Normal 18 3 2 2" xfId="6708" xr:uid="{673165F0-11B0-4480-BB60-0DB2BDC8FDE0}"/>
    <cellStyle name="Normal 18 3 2 2 2" xfId="6709" xr:uid="{0B779E42-0CDB-4E97-A061-4229675D357E}"/>
    <cellStyle name="Normal 18 3 2 3" xfId="6710" xr:uid="{D044AEBE-B7B2-45EE-B7A6-A69CF080D513}"/>
    <cellStyle name="Normal 18 3 2 4" xfId="6711" xr:uid="{3170FAAF-21FA-4E1A-B656-56D9B77CE2D4}"/>
    <cellStyle name="Normal 18 3 2 5" xfId="6712" xr:uid="{E0AF6127-664C-45B9-9175-48E0CBC8C116}"/>
    <cellStyle name="Normal 18 3 3" xfId="6713" xr:uid="{A92473C0-C3FF-4DC1-9226-922407515F0F}"/>
    <cellStyle name="Normal 18 3 3 2" xfId="6714" xr:uid="{04F032F3-3A6F-4537-9813-E20D801569FA}"/>
    <cellStyle name="Normal 18 3 4" xfId="6715" xr:uid="{9F372D7F-8BDB-49BC-9A97-EBAFC13F1E82}"/>
    <cellStyle name="Normal 18 3 5" xfId="6716" xr:uid="{09C85004-486D-4292-9021-71D1D4173CCF}"/>
    <cellStyle name="Normal 18 3 6" xfId="6717" xr:uid="{C6CCBD5B-0D20-47D0-9F34-55D1565D2BA7}"/>
    <cellStyle name="Normal 18 3 7" xfId="6718" xr:uid="{720CDAC5-CD44-46E8-ABC8-F82FCA23F964}"/>
    <cellStyle name="Normal 18 3 8" xfId="6719" xr:uid="{F26911D8-2780-475B-B7A8-1ADE8ADE8970}"/>
    <cellStyle name="Normal 18 3 9" xfId="6720" xr:uid="{D8F6A636-B570-42AF-8D85-2C18B5C6E38D}"/>
    <cellStyle name="Normal 18 4" xfId="6721" xr:uid="{A8581EAB-89C7-4AC1-8F0F-C3645EB5242B}"/>
    <cellStyle name="Normal 18 4 2" xfId="6722" xr:uid="{62AEDF1F-FBF2-4160-8D4E-00124E63E74B}"/>
    <cellStyle name="Normal 18 4 2 2" xfId="6723" xr:uid="{A15659CB-19B3-41B2-87CB-5DA65167247E}"/>
    <cellStyle name="Normal 18 4 3" xfId="6724" xr:uid="{CA9103E4-AA05-49EA-93D4-9A7F2D8B1FA1}"/>
    <cellStyle name="Normal 18 4 4" xfId="6725" xr:uid="{9F1B75DF-3978-41E3-B5F6-313088E13B85}"/>
    <cellStyle name="Normal 18 4 5" xfId="6726" xr:uid="{867EDD15-2251-4F2C-963C-45D2B7A342D0}"/>
    <cellStyle name="Normal 18 5" xfId="6727" xr:uid="{AAAD5AFC-30AB-469B-BEAF-7828411B6AB4}"/>
    <cellStyle name="Normal 18 5 2" xfId="6728" xr:uid="{6FF8BC19-D210-48C3-8D8E-059839732752}"/>
    <cellStyle name="Normal 18 6" xfId="6729" xr:uid="{361D64AA-29C9-457F-BC30-A258BA857C5C}"/>
    <cellStyle name="Normal 18 7" xfId="6730" xr:uid="{A2DF6083-6008-4665-8E72-05C60F3B8625}"/>
    <cellStyle name="Normal 18 8" xfId="6731" xr:uid="{CB955766-D738-48F8-B9C0-1D4CD1D4CA03}"/>
    <cellStyle name="Normal 18 9" xfId="6732" xr:uid="{CCA45819-6485-4FB2-A4F1-CF7506036841}"/>
    <cellStyle name="Normal 19" xfId="6733" xr:uid="{CFCD81EB-A947-4D80-8F9D-45111363A317}"/>
    <cellStyle name="Normal 19 10" xfId="6734" xr:uid="{065625CD-C56B-4D0F-BC3B-FB7D1C573381}"/>
    <cellStyle name="Normal 19 11" xfId="6735" xr:uid="{CD7C7106-BA2E-4B8C-92D5-7CB8D8E5F8AC}"/>
    <cellStyle name="Normal 19 12" xfId="6736" xr:uid="{657635A6-BE1A-4101-AC8D-AE5A13ECDBD0}"/>
    <cellStyle name="Normal 19 13" xfId="6737" xr:uid="{BD63706A-0392-477C-B923-75145EB3B542}"/>
    <cellStyle name="Normal 19 14" xfId="6738" xr:uid="{3A5ED028-C9D5-4045-98F5-03EC842BC028}"/>
    <cellStyle name="Normal 19 15" xfId="6739" xr:uid="{7542BF97-EC7C-486C-8587-318840D70D0B}"/>
    <cellStyle name="Normal 19 16" xfId="6740" xr:uid="{9ACCD1AB-9B2A-4F03-808E-D7E42F33B51C}"/>
    <cellStyle name="Normal 19 2" xfId="6741" xr:uid="{FC3F07AF-CF7A-4728-B253-12E844295F63}"/>
    <cellStyle name="Normal 19 2 10" xfId="6742" xr:uid="{E15E3342-BE18-4635-93FA-72B644B95C7E}"/>
    <cellStyle name="Normal 19 2 11" xfId="6743" xr:uid="{6A46F198-1F11-466C-A4E9-792BC531342F}"/>
    <cellStyle name="Normal 19 2 12" xfId="6744" xr:uid="{3240C4B2-E5B9-4E03-A6FF-A65691C6B126}"/>
    <cellStyle name="Normal 19 2 13" xfId="6745" xr:uid="{6DB3F14B-C1C1-4031-A8DC-FC19CBFD48E2}"/>
    <cellStyle name="Normal 19 2 14" xfId="6746" xr:uid="{BC1AA548-44AE-421E-91AF-81F705AA6AA4}"/>
    <cellStyle name="Normal 19 2 2" xfId="6747" xr:uid="{628B6FAC-010D-4849-A246-CEB2D3A267DA}"/>
    <cellStyle name="Normal 19 2 2 10" xfId="6748" xr:uid="{11EF8DB8-711F-41F6-81BE-58FC9099EDE7}"/>
    <cellStyle name="Normal 19 2 2 11" xfId="6749" xr:uid="{BAA79702-E7AA-4D1B-8BD2-780A93A54876}"/>
    <cellStyle name="Normal 19 2 2 2" xfId="6750" xr:uid="{472E30BA-EE0C-4407-B970-EEDCACEF7007}"/>
    <cellStyle name="Normal 19 2 2 2 2" xfId="6751" xr:uid="{779A1077-0946-4F8A-81D5-B22E1505647C}"/>
    <cellStyle name="Normal 19 2 2 2 2 2" xfId="6752" xr:uid="{FC0CF8EE-F1C6-4095-BFEE-4C4D51F24413}"/>
    <cellStyle name="Normal 19 2 2 2 3" xfId="6753" xr:uid="{EB93E2AB-72F1-4D60-8410-7242DCBEEB04}"/>
    <cellStyle name="Normal 19 2 2 2 4" xfId="6754" xr:uid="{B22C9391-6A38-4E3D-BF54-A4C2C99F82F2}"/>
    <cellStyle name="Normal 19 2 2 2 5" xfId="6755" xr:uid="{26310EC6-E5E2-4A1F-B3ED-332F5310B82C}"/>
    <cellStyle name="Normal 19 2 2 3" xfId="6756" xr:uid="{BD4874A0-050B-4DAE-B7FB-CC1BC1715BD3}"/>
    <cellStyle name="Normal 19 2 2 3 2" xfId="6757" xr:uid="{53CF1DDF-0D0E-4432-A042-FB3982AEF6FB}"/>
    <cellStyle name="Normal 19 2 2 4" xfId="6758" xr:uid="{57E0B7DD-C066-4544-84EF-35AA39C27214}"/>
    <cellStyle name="Normal 19 2 2 5" xfId="6759" xr:uid="{9935D5BC-37A0-4ED0-A236-6551B4B66BD0}"/>
    <cellStyle name="Normal 19 2 2 6" xfId="6760" xr:uid="{71D0BE04-3E0D-4C6B-886A-EF8625276368}"/>
    <cellStyle name="Normal 19 2 2 7" xfId="6761" xr:uid="{0E5863F7-8004-4B2E-BA1C-B9ED3334DB92}"/>
    <cellStyle name="Normal 19 2 2 8" xfId="6762" xr:uid="{DF20AD2C-A416-42B8-BF52-5052D9B202A9}"/>
    <cellStyle name="Normal 19 2 2 9" xfId="6763" xr:uid="{A3DAE21D-4326-4CA4-AB20-E282CAFDA0C5}"/>
    <cellStyle name="Normal 19 2 3" xfId="6764" xr:uid="{FFF571FF-01E9-44EF-8AE7-9E72A9489B62}"/>
    <cellStyle name="Normal 19 2 3 2" xfId="6765" xr:uid="{4373A7CC-D780-4840-ABD6-CEA18D88304E}"/>
    <cellStyle name="Normal 19 2 3 2 2" xfId="6766" xr:uid="{C887B697-19EC-44C5-B926-12201D570498}"/>
    <cellStyle name="Normal 19 2 3 3" xfId="6767" xr:uid="{96E64183-386A-4815-AAA8-8C0469998228}"/>
    <cellStyle name="Normal 19 2 3 4" xfId="6768" xr:uid="{ADFE381B-F9E5-44D4-9C4C-2145D8AC8427}"/>
    <cellStyle name="Normal 19 2 3 5" xfId="6769" xr:uid="{C1425ED5-E533-4501-BAD6-0F6281AFC50F}"/>
    <cellStyle name="Normal 19 2 4" xfId="6770" xr:uid="{B82E919B-18BE-4E0A-B871-3E277585E017}"/>
    <cellStyle name="Normal 19 2 4 2" xfId="6771" xr:uid="{8419CAE9-405E-4B71-9B30-8B7719CCE266}"/>
    <cellStyle name="Normal 19 2 5" xfId="6772" xr:uid="{769CBD7F-EBB4-4B47-8498-FDAC9B286293}"/>
    <cellStyle name="Normal 19 2 6" xfId="6773" xr:uid="{097961BE-AAD9-45D0-B7B8-53379F77FC00}"/>
    <cellStyle name="Normal 19 2 7" xfId="6774" xr:uid="{1BAA523F-6C36-4D23-9683-8604E6397A36}"/>
    <cellStyle name="Normal 19 2 8" xfId="6775" xr:uid="{E7589DCB-FDCD-41EB-86C2-6AEC2F8918B3}"/>
    <cellStyle name="Normal 19 2 9" xfId="6776" xr:uid="{9157A940-BF6B-488C-A668-E3F44536E6EF}"/>
    <cellStyle name="Normal 19 3" xfId="6777" xr:uid="{B69C6007-56E1-479F-B2EB-F1FEECBAC5B7}"/>
    <cellStyle name="Normal 19 3 10" xfId="6778" xr:uid="{C6E9DF5E-120C-4751-B32F-16EE06CC9A26}"/>
    <cellStyle name="Normal 19 3 11" xfId="6779" xr:uid="{E57F330E-64F7-4A5E-8F2F-39629774CCB0}"/>
    <cellStyle name="Normal 19 3 2" xfId="6780" xr:uid="{EC7A4627-2C3B-40BA-8842-DF2DD03C340D}"/>
    <cellStyle name="Normal 19 3 2 2" xfId="6781" xr:uid="{97E3ED3C-3BC7-4920-92A0-04540EF1D910}"/>
    <cellStyle name="Normal 19 3 2 2 2" xfId="6782" xr:uid="{D15BD7C3-3A3A-4353-B13F-229A87969122}"/>
    <cellStyle name="Normal 19 3 2 3" xfId="6783" xr:uid="{01DB1D5E-C705-4D21-AA6B-C0C6C9EE8AB8}"/>
    <cellStyle name="Normal 19 3 2 4" xfId="6784" xr:uid="{81727054-BFC4-42BC-B225-E2B2A93B1019}"/>
    <cellStyle name="Normal 19 3 2 5" xfId="6785" xr:uid="{D0CB4516-E571-4C7A-92E6-CF78A3BECFF2}"/>
    <cellStyle name="Normal 19 3 3" xfId="6786" xr:uid="{31260694-882A-478F-BFEB-20AC58572720}"/>
    <cellStyle name="Normal 19 3 3 2" xfId="6787" xr:uid="{087E4F09-BD3C-4F87-ABD7-E3D13ED12616}"/>
    <cellStyle name="Normal 19 3 4" xfId="6788" xr:uid="{63AC2B7A-BAEA-486D-9EB3-FE232556CE0E}"/>
    <cellStyle name="Normal 19 3 5" xfId="6789" xr:uid="{8F9594CF-14E3-4967-8745-A01CD1DA613B}"/>
    <cellStyle name="Normal 19 3 6" xfId="6790" xr:uid="{3F195C88-1630-4125-B792-4A9B63601FF2}"/>
    <cellStyle name="Normal 19 3 7" xfId="6791" xr:uid="{B47BDB68-51C2-4D6D-BB98-07294C330AD2}"/>
    <cellStyle name="Normal 19 3 8" xfId="6792" xr:uid="{3C196889-074F-4ED3-86FE-2935BBE43FE8}"/>
    <cellStyle name="Normal 19 3 9" xfId="6793" xr:uid="{A8D90E7C-BE6D-4746-B8C9-B2C1CDDD6040}"/>
    <cellStyle name="Normal 19 4" xfId="6794" xr:uid="{75CD3479-3406-4D41-84C3-74CF3807E282}"/>
    <cellStyle name="Normal 19 4 2" xfId="6795" xr:uid="{8404D163-5324-4CE9-8643-F9F3C699446A}"/>
    <cellStyle name="Normal 19 4 2 2" xfId="6796" xr:uid="{A0FB7EF1-135D-49D8-8B4C-C542FE13738F}"/>
    <cellStyle name="Normal 19 4 3" xfId="6797" xr:uid="{4DB79D2F-82C7-4908-92B7-F69A9956F5B4}"/>
    <cellStyle name="Normal 19 4 4" xfId="6798" xr:uid="{7A80D744-8ADC-4457-ADF1-C6C5B4EC4593}"/>
    <cellStyle name="Normal 19 4 5" xfId="6799" xr:uid="{12B29EA2-7DCC-4F7D-BD04-CEEDCA7F90CB}"/>
    <cellStyle name="Normal 19 5" xfId="6800" xr:uid="{488F8024-3A17-49BF-A81C-4E5C2235AAB5}"/>
    <cellStyle name="Normal 19 5 2" xfId="6801" xr:uid="{39C595CE-87AD-4018-B09F-410E91D5BCF5}"/>
    <cellStyle name="Normal 19 6" xfId="6802" xr:uid="{7A9FF7DC-0733-4989-A648-25C0E6AA7C66}"/>
    <cellStyle name="Normal 19 7" xfId="6803" xr:uid="{B696626F-8CA8-4E01-9A37-1E7602E3CF01}"/>
    <cellStyle name="Normal 19 8" xfId="6804" xr:uid="{2944E27B-5A59-443F-A1DD-6CD076111FD4}"/>
    <cellStyle name="Normal 19 9" xfId="6805" xr:uid="{AB2E63BB-E2F7-45E0-8F74-968CBE7092D0}"/>
    <cellStyle name="Normal 2" xfId="4" xr:uid="{08AE895F-5609-4DC6-A519-F1B5F74F2C10}"/>
    <cellStyle name="Normal 2 10" xfId="6806" xr:uid="{F1F79A4A-16E6-4D4A-87B5-F9F7A6A0C7F9}"/>
    <cellStyle name="Normal 2 10 10" xfId="6807" xr:uid="{95B40ABE-EB56-4D7A-8F32-998B9E82A61B}"/>
    <cellStyle name="Normal 2 10 11" xfId="6808" xr:uid="{59C949E5-A0C1-40BD-95BB-87D520D97105}"/>
    <cellStyle name="Normal 2 10 12" xfId="6809" xr:uid="{2DF5C5B4-409F-47A7-91DA-64536CDAD030}"/>
    <cellStyle name="Normal 2 10 13" xfId="6810" xr:uid="{097BF6A9-AD25-4EF5-90C9-C6BDC75ABFA2}"/>
    <cellStyle name="Normal 2 10 14" xfId="6811" xr:uid="{FEB450B9-AE07-4B94-87A6-7027EF355DBB}"/>
    <cellStyle name="Normal 2 10 2" xfId="6812" xr:uid="{04C2FA86-0137-4E69-92E9-7CC9CD56A821}"/>
    <cellStyle name="Normal 2 10 2 10" xfId="6813" xr:uid="{61B563FA-C236-4E45-9DC2-89765FE7E960}"/>
    <cellStyle name="Normal 2 10 2 11" xfId="6814" xr:uid="{F6008CAB-AD74-4186-B211-2C3EBC305BA2}"/>
    <cellStyle name="Normal 2 10 2 12" xfId="6815" xr:uid="{BC5FB4FD-5C14-4F2F-ABB2-2C3F75BC3C09}"/>
    <cellStyle name="Normal 2 10 2 13" xfId="6816" xr:uid="{DA9E2C5F-A8BF-4C1C-83FC-944290499572}"/>
    <cellStyle name="Normal 2 10 2 2" xfId="6817" xr:uid="{A07FE1D6-F5E4-494B-B0BC-278F727AC979}"/>
    <cellStyle name="Normal 2 10 2 2 10" xfId="6818" xr:uid="{5D52C980-711F-4D33-A310-FD81AD62ED53}"/>
    <cellStyle name="Normal 2 10 2 2 11" xfId="6819" xr:uid="{363105C4-0DBC-43DD-893B-0737E3750EF8}"/>
    <cellStyle name="Normal 2 10 2 2 2" xfId="6820" xr:uid="{33BAD64A-97C4-4BEB-86DA-00DFBC40453A}"/>
    <cellStyle name="Normal 2 10 2 2 2 2" xfId="6821" xr:uid="{EA0F4583-E5B5-49AF-A64F-E8FC86848646}"/>
    <cellStyle name="Normal 2 10 2 2 2 2 2" xfId="6822" xr:uid="{23EB3049-AB22-42D1-85C9-26A131BDBD43}"/>
    <cellStyle name="Normal 2 10 2 2 2 3" xfId="6823" xr:uid="{3D3960E7-631E-46D0-A4E5-27B8BA2600AB}"/>
    <cellStyle name="Normal 2 10 2 2 2 4" xfId="6824" xr:uid="{9B0D2240-DECA-43E0-8AA1-CB2A44D48478}"/>
    <cellStyle name="Normal 2 10 2 2 2 5" xfId="6825" xr:uid="{6FEAE48A-B25A-4D46-9632-AB9E4658F793}"/>
    <cellStyle name="Normal 2 10 2 2 3" xfId="6826" xr:uid="{A51351AB-C865-4CB5-9EAB-F6FDE6D34C6C}"/>
    <cellStyle name="Normal 2 10 2 2 3 2" xfId="6827" xr:uid="{A1B009FF-31E4-4B4E-B46D-0F55007E5129}"/>
    <cellStyle name="Normal 2 10 2 2 4" xfId="6828" xr:uid="{CADDE80D-F485-4C78-A1D2-C8FB6F2E12FE}"/>
    <cellStyle name="Normal 2 10 2 2 5" xfId="6829" xr:uid="{773A309D-89E8-4CCA-8529-2500F91C1905}"/>
    <cellStyle name="Normal 2 10 2 2 6" xfId="6830" xr:uid="{DB2B25B8-3F41-439E-92FE-4D779C3C1E45}"/>
    <cellStyle name="Normal 2 10 2 2 7" xfId="6831" xr:uid="{E6B27C35-E6E0-4F3A-89A4-81AE0EBECED2}"/>
    <cellStyle name="Normal 2 10 2 2 8" xfId="6832" xr:uid="{ABFFC8EF-7093-4B12-925F-937048293CF5}"/>
    <cellStyle name="Normal 2 10 2 2 9" xfId="6833" xr:uid="{ABEA5298-654F-4F1C-98DC-3C7B31746B43}"/>
    <cellStyle name="Normal 2 10 2 3" xfId="6834" xr:uid="{3657652A-55BE-4BBB-9713-E812901F7229}"/>
    <cellStyle name="Normal 2 10 2 3 2" xfId="6835" xr:uid="{C74061A5-CAC5-433A-BEA1-627998DA7C75}"/>
    <cellStyle name="Normal 2 10 2 3 2 2" xfId="6836" xr:uid="{A3471C16-2F41-437F-B223-91E13A255271}"/>
    <cellStyle name="Normal 2 10 2 3 3" xfId="6837" xr:uid="{51711E92-7C9D-4F44-9A46-DCB93B8CD6C7}"/>
    <cellStyle name="Normal 2 10 2 3 4" xfId="6838" xr:uid="{EBDF73BB-6E69-4398-977A-C0BE06176AB8}"/>
    <cellStyle name="Normal 2 10 2 3 5" xfId="6839" xr:uid="{CC055BF6-AD4F-4C4C-A0D0-28C712F27DA0}"/>
    <cellStyle name="Normal 2 10 2 4" xfId="6840" xr:uid="{69B731AA-83C2-4087-A21F-F417B2D61BD2}"/>
    <cellStyle name="Normal 2 10 2 4 2" xfId="6841" xr:uid="{591B961D-7339-46E1-95E1-2E5F8B50F482}"/>
    <cellStyle name="Normal 2 10 2 5" xfId="6842" xr:uid="{4A3B1D9A-1625-4EA6-8ED3-E7A917895A75}"/>
    <cellStyle name="Normal 2 10 2 6" xfId="6843" xr:uid="{AD763CB4-6D5C-4D3C-BBDB-DB7415887628}"/>
    <cellStyle name="Normal 2 10 2 7" xfId="6844" xr:uid="{201E162D-A372-4C4A-8FCB-860C71F74573}"/>
    <cellStyle name="Normal 2 10 2 8" xfId="6845" xr:uid="{A04D3BED-9A33-411D-8C13-D08A93E8072D}"/>
    <cellStyle name="Normal 2 10 2 9" xfId="6846" xr:uid="{6DA86A7A-8C97-4A03-89B0-7360D81AA0EA}"/>
    <cellStyle name="Normal 2 10 3" xfId="6847" xr:uid="{837E56D8-5953-43ED-A664-66BAD7657DB7}"/>
    <cellStyle name="Normal 2 10 3 10" xfId="6848" xr:uid="{E996C448-E5C2-4459-8A15-BC15F91E7781}"/>
    <cellStyle name="Normal 2 10 3 11" xfId="6849" xr:uid="{6F5942CC-DCA2-416B-A772-7B46AE960566}"/>
    <cellStyle name="Normal 2 10 3 2" xfId="6850" xr:uid="{C211354D-D91A-4048-AF1A-76B4767CCB49}"/>
    <cellStyle name="Normal 2 10 3 2 2" xfId="6851" xr:uid="{B52F092F-21B4-4BAC-A83B-2677D31D67DA}"/>
    <cellStyle name="Normal 2 10 3 2 2 2" xfId="6852" xr:uid="{5AE9CBDE-C7DB-434F-B3B6-97A413648186}"/>
    <cellStyle name="Normal 2 10 3 2 3" xfId="6853" xr:uid="{4CBF908D-9585-49F8-8F43-69962BCA3D76}"/>
    <cellStyle name="Normal 2 10 3 2 4" xfId="6854" xr:uid="{C89E59D7-584E-407C-8F87-621EEA02D59C}"/>
    <cellStyle name="Normal 2 10 3 2 5" xfId="6855" xr:uid="{5FFCE1D6-9D6F-4FC4-A064-212C71E95ED8}"/>
    <cellStyle name="Normal 2 10 3 3" xfId="6856" xr:uid="{8B6D3183-10E8-4904-9D54-A8C20507316E}"/>
    <cellStyle name="Normal 2 10 3 3 2" xfId="6857" xr:uid="{9948CAC3-76BB-4D33-BA7D-29083AC92805}"/>
    <cellStyle name="Normal 2 10 3 4" xfId="6858" xr:uid="{9B72F8E2-1A8B-48F0-A491-250D9A4B6A84}"/>
    <cellStyle name="Normal 2 10 3 5" xfId="6859" xr:uid="{FC5D0304-110C-4F8B-80E7-44F8FCC3F3C5}"/>
    <cellStyle name="Normal 2 10 3 6" xfId="6860" xr:uid="{33504257-5ABE-48CB-B74D-B68B1F9FBA80}"/>
    <cellStyle name="Normal 2 10 3 7" xfId="6861" xr:uid="{556504C2-CAE4-48FD-AABF-410DCEBC5A5A}"/>
    <cellStyle name="Normal 2 10 3 8" xfId="6862" xr:uid="{79C8A2C7-350A-4E34-A1C2-F5BD0CB67DA0}"/>
    <cellStyle name="Normal 2 10 3 9" xfId="6863" xr:uid="{820BB290-A772-494A-B828-9E6ADF965346}"/>
    <cellStyle name="Normal 2 10 4" xfId="6864" xr:uid="{345A6BC8-4169-40E7-B5EB-9A2E4FF9F4F5}"/>
    <cellStyle name="Normal 2 10 4 2" xfId="6865" xr:uid="{0C74C6A6-B48D-4874-83AC-3E02E7EC0C82}"/>
    <cellStyle name="Normal 2 10 4 2 2" xfId="6866" xr:uid="{A7059BD6-00AD-443F-9B47-1C712CCD4DFC}"/>
    <cellStyle name="Normal 2 10 4 3" xfId="6867" xr:uid="{98F8035E-4827-435C-A4B2-21A91861B551}"/>
    <cellStyle name="Normal 2 10 4 4" xfId="6868" xr:uid="{424106FD-E9C7-4150-8D0B-73BA65D88DB0}"/>
    <cellStyle name="Normal 2 10 4 5" xfId="6869" xr:uid="{AFA0306F-0990-4F91-BDEE-2A0141E51651}"/>
    <cellStyle name="Normal 2 10 5" xfId="6870" xr:uid="{8258E8B5-83ED-4693-992B-4DA6B96D8518}"/>
    <cellStyle name="Normal 2 10 5 2" xfId="6871" xr:uid="{58D9ADDF-DB61-434C-8E7D-03CD21A0694C}"/>
    <cellStyle name="Normal 2 10 6" xfId="6872" xr:uid="{B3102999-CF8C-41C2-AC89-2A65B6DEA19E}"/>
    <cellStyle name="Normal 2 10 7" xfId="6873" xr:uid="{E3009BF4-DD13-495C-AC5D-225C48B02DA3}"/>
    <cellStyle name="Normal 2 10 8" xfId="6874" xr:uid="{9348C77F-58D2-4CF1-AD98-6AD4179EB03B}"/>
    <cellStyle name="Normal 2 10 9" xfId="6875" xr:uid="{C5F5BA56-9DF1-4BD2-86D9-E6BBB5F86056}"/>
    <cellStyle name="Normal 2 11" xfId="6876" xr:uid="{DEF1A204-8FBB-4A6D-82A8-3746AC2946A6}"/>
    <cellStyle name="Normal 2 11 10" xfId="6877" xr:uid="{C1A8E584-92EA-4D9D-83AA-3539AB2B78B1}"/>
    <cellStyle name="Normal 2 11 11" xfId="6878" xr:uid="{19BBDE7C-3D1B-44A3-8624-EAE48ED204E6}"/>
    <cellStyle name="Normal 2 11 12" xfId="6879" xr:uid="{CCFE5FBF-4201-4D00-A449-002548E908DE}"/>
    <cellStyle name="Normal 2 11 13" xfId="6880" xr:uid="{7585B5B0-75B6-4A5A-B64B-937EE1217BE7}"/>
    <cellStyle name="Normal 2 11 14" xfId="6881" xr:uid="{662583D2-A0CF-47D8-AE7E-6F80C6B240EF}"/>
    <cellStyle name="Normal 2 11 2" xfId="6882" xr:uid="{18D8088C-9DB7-45A7-A4B6-76CFA760A5E4}"/>
    <cellStyle name="Normal 2 11 2 10" xfId="6883" xr:uid="{696D8611-C57D-4272-974D-6B2B8CD9C447}"/>
    <cellStyle name="Normal 2 11 2 11" xfId="6884" xr:uid="{31425C16-09BA-4566-9544-77E4AA15C914}"/>
    <cellStyle name="Normal 2 11 2 12" xfId="6885" xr:uid="{DDAA1C88-8527-439B-9D9F-502E48D77053}"/>
    <cellStyle name="Normal 2 11 2 13" xfId="6886" xr:uid="{29D0A854-6DE6-4131-B479-21B00D55EC8D}"/>
    <cellStyle name="Normal 2 11 2 2" xfId="6887" xr:uid="{5E94724B-660D-45F5-901E-7A079CD033D7}"/>
    <cellStyle name="Normal 2 11 2 2 10" xfId="6888" xr:uid="{20E51BA7-0533-4EEF-A79D-EE49F462CD40}"/>
    <cellStyle name="Normal 2 11 2 2 11" xfId="6889" xr:uid="{90612A83-CD58-4233-B829-ED04A687A962}"/>
    <cellStyle name="Normal 2 11 2 2 2" xfId="6890" xr:uid="{25F3E0B1-CDFF-44B3-A781-29101B4F4241}"/>
    <cellStyle name="Normal 2 11 2 2 2 2" xfId="6891" xr:uid="{ABCC85B6-5991-4A0A-815A-05ABAA48BDFA}"/>
    <cellStyle name="Normal 2 11 2 2 2 2 2" xfId="6892" xr:uid="{8AF92196-7902-4490-94FC-427448BCDBA6}"/>
    <cellStyle name="Normal 2 11 2 2 2 3" xfId="6893" xr:uid="{332F93F0-9847-4A22-BFA2-52B0EC115DDE}"/>
    <cellStyle name="Normal 2 11 2 2 2 4" xfId="6894" xr:uid="{9E68FB95-93FF-41A1-8D73-8BAA25D53569}"/>
    <cellStyle name="Normal 2 11 2 2 2 5" xfId="6895" xr:uid="{ADA8053E-FC38-4613-A13B-64A6E1BB588F}"/>
    <cellStyle name="Normal 2 11 2 2 3" xfId="6896" xr:uid="{B0BD7475-2973-4415-813A-EDC301953064}"/>
    <cellStyle name="Normal 2 11 2 2 3 2" xfId="6897" xr:uid="{8D05D23B-EC30-4385-9D34-1D2C83028E75}"/>
    <cellStyle name="Normal 2 11 2 2 4" xfId="6898" xr:uid="{8F21A091-55C6-42E8-900E-C3AF39E138D5}"/>
    <cellStyle name="Normal 2 11 2 2 5" xfId="6899" xr:uid="{0023AFB4-728C-4C7A-B3D9-FF736C1C1321}"/>
    <cellStyle name="Normal 2 11 2 2 6" xfId="6900" xr:uid="{50581C96-C371-4B22-92C8-D9EF71C4F99A}"/>
    <cellStyle name="Normal 2 11 2 2 7" xfId="6901" xr:uid="{90C9F532-7352-407C-A828-A6A232A3D2A3}"/>
    <cellStyle name="Normal 2 11 2 2 8" xfId="6902" xr:uid="{941A2F03-EEAF-411F-94AE-057076A72D6A}"/>
    <cellStyle name="Normal 2 11 2 2 9" xfId="6903" xr:uid="{7277A660-BD4B-4B85-AACC-394657EF7372}"/>
    <cellStyle name="Normal 2 11 2 3" xfId="6904" xr:uid="{77B51B08-76EA-4B72-944D-66F578D5831E}"/>
    <cellStyle name="Normal 2 11 2 3 2" xfId="6905" xr:uid="{1BEBDC56-0B25-4124-A0A1-9CD229E74054}"/>
    <cellStyle name="Normal 2 11 2 3 2 2" xfId="6906" xr:uid="{43BE1223-2337-4BDB-948F-6FC89825C7B0}"/>
    <cellStyle name="Normal 2 11 2 3 3" xfId="6907" xr:uid="{04DAAF25-A707-499F-9F04-2BE28494D916}"/>
    <cellStyle name="Normal 2 11 2 3 4" xfId="6908" xr:uid="{18997CE3-6568-42AF-BD38-A96A4EDE6217}"/>
    <cellStyle name="Normal 2 11 2 3 5" xfId="6909" xr:uid="{B2EFFC60-22BB-4099-9E71-853E1699DDDB}"/>
    <cellStyle name="Normal 2 11 2 4" xfId="6910" xr:uid="{AD8A2510-698E-4E67-BC08-DCC433520211}"/>
    <cellStyle name="Normal 2 11 2 4 2" xfId="6911" xr:uid="{3F33C219-5366-4E2B-88CA-0E6BA3B8875F}"/>
    <cellStyle name="Normal 2 11 2 5" xfId="6912" xr:uid="{F4FBE8DD-55A7-4AB6-98EF-7E3CBA232B84}"/>
    <cellStyle name="Normal 2 11 2 6" xfId="6913" xr:uid="{FC96683E-19DF-4E85-8774-D720F4800C2A}"/>
    <cellStyle name="Normal 2 11 2 7" xfId="6914" xr:uid="{DAED5D5B-DE00-4D47-BCCC-89D08B155A88}"/>
    <cellStyle name="Normal 2 11 2 8" xfId="6915" xr:uid="{B019CCAE-F310-4D28-A078-8F488076A005}"/>
    <cellStyle name="Normal 2 11 2 9" xfId="6916" xr:uid="{D7555CD1-8A59-47D1-9180-8A27FD0CFBA0}"/>
    <cellStyle name="Normal 2 11 3" xfId="6917" xr:uid="{34FEDEF5-381B-461E-8BA3-5FCB6B253306}"/>
    <cellStyle name="Normal 2 11 3 10" xfId="6918" xr:uid="{49996AC8-7BD4-4083-99F7-042E81D37C81}"/>
    <cellStyle name="Normal 2 11 3 11" xfId="6919" xr:uid="{EE624F6E-3D9E-4157-AEBB-2C186F1EBBA3}"/>
    <cellStyle name="Normal 2 11 3 2" xfId="6920" xr:uid="{6473676C-C7C1-4682-8DA4-00C72BAA9206}"/>
    <cellStyle name="Normal 2 11 3 2 2" xfId="6921" xr:uid="{91CBC14B-F6AD-4FBC-907D-AE711293D8E3}"/>
    <cellStyle name="Normal 2 11 3 2 2 2" xfId="6922" xr:uid="{4980FCD7-771A-45C7-9271-BC9C57540C0D}"/>
    <cellStyle name="Normal 2 11 3 2 3" xfId="6923" xr:uid="{5F93C30B-7B14-4856-9FD6-D6D8BE47F677}"/>
    <cellStyle name="Normal 2 11 3 2 4" xfId="6924" xr:uid="{B9930ED1-7D1D-47BC-AF65-9B49A3B43D1A}"/>
    <cellStyle name="Normal 2 11 3 2 5" xfId="6925" xr:uid="{8585FAF0-90DE-4996-9DFB-65FF2FB28789}"/>
    <cellStyle name="Normal 2 11 3 3" xfId="6926" xr:uid="{E6CD22E2-AD8A-441E-B951-6A0F0D6FE332}"/>
    <cellStyle name="Normal 2 11 3 3 2" xfId="6927" xr:uid="{025A76B4-33C6-4511-861C-EC1CA22EB589}"/>
    <cellStyle name="Normal 2 11 3 4" xfId="6928" xr:uid="{9DB1053D-FDAC-42AA-AB90-64EA6C91148B}"/>
    <cellStyle name="Normal 2 11 3 5" xfId="6929" xr:uid="{E8DFA34A-2CFF-4147-B625-8EDAB940031E}"/>
    <cellStyle name="Normal 2 11 3 6" xfId="6930" xr:uid="{3500AFE3-3444-4C97-90B0-0695D80442B4}"/>
    <cellStyle name="Normal 2 11 3 7" xfId="6931" xr:uid="{C923BE0B-CEED-4411-8EC6-F01407111753}"/>
    <cellStyle name="Normal 2 11 3 8" xfId="6932" xr:uid="{3CBB684A-0811-4DF3-B969-5D28AF77151A}"/>
    <cellStyle name="Normal 2 11 3 9" xfId="6933" xr:uid="{F53BF4E0-5AF4-4CBF-8AAA-68774DDD1C3E}"/>
    <cellStyle name="Normal 2 11 4" xfId="6934" xr:uid="{98652BF7-D935-4EFF-A145-B3434067959C}"/>
    <cellStyle name="Normal 2 11 4 2" xfId="6935" xr:uid="{5B7C65C4-4622-413C-8C27-9D9ED60611E2}"/>
    <cellStyle name="Normal 2 11 4 2 2" xfId="6936" xr:uid="{C1E23707-8E0A-47BE-8E0B-FF52633C1A1A}"/>
    <cellStyle name="Normal 2 11 4 3" xfId="6937" xr:uid="{90D3C482-DA5D-421E-924A-ECD641757088}"/>
    <cellStyle name="Normal 2 11 4 4" xfId="6938" xr:uid="{096480C9-6436-4F2B-BA96-628DC930F6FA}"/>
    <cellStyle name="Normal 2 11 4 5" xfId="6939" xr:uid="{E7224DC1-FB61-4217-9FA5-448BFB1BAA38}"/>
    <cellStyle name="Normal 2 11 5" xfId="6940" xr:uid="{BA8AC93D-40BA-4494-B59F-4619B4CA3914}"/>
    <cellStyle name="Normal 2 11 5 2" xfId="6941" xr:uid="{0FC3F7B3-7F4C-4479-8946-495F2FB560A8}"/>
    <cellStyle name="Normal 2 11 6" xfId="6942" xr:uid="{FC9E10B1-7233-4719-9597-27250F8D2982}"/>
    <cellStyle name="Normal 2 11 7" xfId="6943" xr:uid="{8F1337E3-DEE4-4E75-863D-DCD47E25DF7E}"/>
    <cellStyle name="Normal 2 11 8" xfId="6944" xr:uid="{821BFE5E-A072-485A-B59B-A61BE3E9E0D8}"/>
    <cellStyle name="Normal 2 11 9" xfId="6945" xr:uid="{E29DA243-462C-465E-B4D1-42A8823705E6}"/>
    <cellStyle name="Normal 2 12" xfId="6946" xr:uid="{143B9181-BEF1-4766-AB6A-EB787E8C6FF5}"/>
    <cellStyle name="Normal 2 12 10" xfId="6947" xr:uid="{F213ED08-94C0-41D5-83BC-E5256565A92A}"/>
    <cellStyle name="Normal 2 12 11" xfId="6948" xr:uid="{A3EFE9D1-7232-471D-BBE3-BC5A1F6D52CC}"/>
    <cellStyle name="Normal 2 12 12" xfId="6949" xr:uid="{87BE2D75-EFAB-4AE2-8422-16CDFE8A3E87}"/>
    <cellStyle name="Normal 2 12 13" xfId="6950" xr:uid="{BCAB9B0A-AF13-4DC3-8292-BB017340587A}"/>
    <cellStyle name="Normal 2 12 14" xfId="6951" xr:uid="{E10D4E85-DEA8-42CD-95A0-F018ECD2B94D}"/>
    <cellStyle name="Normal 2 12 2" xfId="6952" xr:uid="{190AE5F6-FB83-4970-9913-C0E18266EB96}"/>
    <cellStyle name="Normal 2 12 2 10" xfId="6953" xr:uid="{B42E90EA-98FA-47A3-B219-3EDE33BDCB93}"/>
    <cellStyle name="Normal 2 12 2 11" xfId="6954" xr:uid="{20829169-B222-4749-AFBF-0F933B44622A}"/>
    <cellStyle name="Normal 2 12 2 12" xfId="6955" xr:uid="{2EED5365-240C-414B-ABB2-C491F3CBB1DD}"/>
    <cellStyle name="Normal 2 12 2 13" xfId="6956" xr:uid="{DBDE1599-793E-44E3-A3AF-897D9A25D1D5}"/>
    <cellStyle name="Normal 2 12 2 2" xfId="6957" xr:uid="{EB8231CE-42D8-4AAC-B97E-46BC7327F188}"/>
    <cellStyle name="Normal 2 12 2 2 10" xfId="6958" xr:uid="{EFE72E54-30A0-4102-AA68-03EB52DD47CA}"/>
    <cellStyle name="Normal 2 12 2 2 11" xfId="6959" xr:uid="{6650FE96-F7A9-4246-B55F-16A981D2BE7F}"/>
    <cellStyle name="Normal 2 12 2 2 2" xfId="6960" xr:uid="{2D4D438B-EAB2-4AFE-B0DC-AC980933FA92}"/>
    <cellStyle name="Normal 2 12 2 2 2 2" xfId="6961" xr:uid="{5E111108-7856-4C35-92A6-E0D264DDC418}"/>
    <cellStyle name="Normal 2 12 2 2 2 2 2" xfId="6962" xr:uid="{205678C6-E88F-44CB-A997-C583073A4DD7}"/>
    <cellStyle name="Normal 2 12 2 2 2 3" xfId="6963" xr:uid="{8C89F5CB-EB27-4A2E-A4C5-004223309D6E}"/>
    <cellStyle name="Normal 2 12 2 2 2 4" xfId="6964" xr:uid="{344D197B-1F8C-4D2C-98ED-47857CC71BA5}"/>
    <cellStyle name="Normal 2 12 2 2 2 5" xfId="6965" xr:uid="{76BECFC7-3E19-40C3-A610-46CD704B38C5}"/>
    <cellStyle name="Normal 2 12 2 2 3" xfId="6966" xr:uid="{D3D5FA4B-6C36-4F93-8BAA-4E8507E7CAD8}"/>
    <cellStyle name="Normal 2 12 2 2 3 2" xfId="6967" xr:uid="{11CC4603-2A19-4557-A2C4-5FBBE0C4305F}"/>
    <cellStyle name="Normal 2 12 2 2 4" xfId="6968" xr:uid="{EF6FA015-ACFC-4CC2-A9D3-15A4687173C3}"/>
    <cellStyle name="Normal 2 12 2 2 5" xfId="6969" xr:uid="{D2828199-96A8-4ABA-976B-AAEB11C69A0A}"/>
    <cellStyle name="Normal 2 12 2 2 6" xfId="6970" xr:uid="{9A2A92F3-23BB-4023-8192-3160BC224ED1}"/>
    <cellStyle name="Normal 2 12 2 2 7" xfId="6971" xr:uid="{E7400178-F616-4536-8D42-C8221EBC69F7}"/>
    <cellStyle name="Normal 2 12 2 2 8" xfId="6972" xr:uid="{783A5D13-B332-4443-AE47-85826406D6DE}"/>
    <cellStyle name="Normal 2 12 2 2 9" xfId="6973" xr:uid="{772315C8-7E16-4BA9-897D-5E851CBAD587}"/>
    <cellStyle name="Normal 2 12 2 3" xfId="6974" xr:uid="{C30804C0-889A-4540-B33B-AB61A04A45A4}"/>
    <cellStyle name="Normal 2 12 2 3 2" xfId="6975" xr:uid="{ED85A6D1-F470-4736-B817-4F287342DD40}"/>
    <cellStyle name="Normal 2 12 2 3 2 2" xfId="6976" xr:uid="{E5DB9F25-5055-469D-A6CE-074C3F92C96E}"/>
    <cellStyle name="Normal 2 12 2 3 3" xfId="6977" xr:uid="{B4922DF6-4E7F-4DB3-BDD2-D97F09146679}"/>
    <cellStyle name="Normal 2 12 2 3 4" xfId="6978" xr:uid="{3D44A27C-3465-4EA9-837D-FF6FC5A8AFE1}"/>
    <cellStyle name="Normal 2 12 2 3 5" xfId="6979" xr:uid="{3B69805B-7B46-46A0-959E-00D1392CE2EB}"/>
    <cellStyle name="Normal 2 12 2 4" xfId="6980" xr:uid="{92FDAB93-C2D0-48FB-8DFB-54127FF24C1C}"/>
    <cellStyle name="Normal 2 12 2 4 2" xfId="6981" xr:uid="{10070BB7-37AB-4544-9AFB-63800A005386}"/>
    <cellStyle name="Normal 2 12 2 5" xfId="6982" xr:uid="{2EAEAEDC-02F2-46BD-BE04-4E8C726082D9}"/>
    <cellStyle name="Normal 2 12 2 6" xfId="6983" xr:uid="{49D1426D-1F59-42CA-9EB0-577F425901F9}"/>
    <cellStyle name="Normal 2 12 2 7" xfId="6984" xr:uid="{418A0149-0E4B-46C5-967A-FD521DB51DC9}"/>
    <cellStyle name="Normal 2 12 2 8" xfId="6985" xr:uid="{EEECE398-BE9C-4977-9208-11B68720164F}"/>
    <cellStyle name="Normal 2 12 2 9" xfId="6986" xr:uid="{4DB8C700-8BA7-4846-82E8-22D4AADF61D3}"/>
    <cellStyle name="Normal 2 12 3" xfId="6987" xr:uid="{2DA07953-3427-4ACD-9F1C-ABC565BE372D}"/>
    <cellStyle name="Normal 2 12 3 10" xfId="6988" xr:uid="{AB320152-BCA8-4BE7-9E96-8FDF463C0157}"/>
    <cellStyle name="Normal 2 12 3 11" xfId="6989" xr:uid="{A8D40DEB-2D07-41EA-98B2-FB5B288AE4DA}"/>
    <cellStyle name="Normal 2 12 3 2" xfId="6990" xr:uid="{641EBFA8-8BA3-4AE9-8CE8-61349B4CA5C7}"/>
    <cellStyle name="Normal 2 12 3 2 2" xfId="6991" xr:uid="{A948194C-9B17-4BC4-9CCF-71620E2BAE22}"/>
    <cellStyle name="Normal 2 12 3 2 2 2" xfId="6992" xr:uid="{085ED58D-CFA0-4EEE-9B63-6815DB214D87}"/>
    <cellStyle name="Normal 2 12 3 2 3" xfId="6993" xr:uid="{742B748B-E30B-4A3F-AB1A-9F22F0F08D19}"/>
    <cellStyle name="Normal 2 12 3 2 4" xfId="6994" xr:uid="{D2891EDD-DBC3-42EF-878A-87169C93A4CA}"/>
    <cellStyle name="Normal 2 12 3 2 5" xfId="6995" xr:uid="{35E98909-0867-48E0-A9CF-43D3A1C94FE9}"/>
    <cellStyle name="Normal 2 12 3 3" xfId="6996" xr:uid="{D552667C-AEB3-47A9-8F38-3D4CF3F9AE90}"/>
    <cellStyle name="Normal 2 12 3 3 2" xfId="6997" xr:uid="{3AAAE041-D885-4911-B580-0E408DACC1B3}"/>
    <cellStyle name="Normal 2 12 3 4" xfId="6998" xr:uid="{EE81D497-1A48-48BE-B6FA-299E41F19511}"/>
    <cellStyle name="Normal 2 12 3 5" xfId="6999" xr:uid="{0374B884-6782-4718-A10C-DC759725E0C9}"/>
    <cellStyle name="Normal 2 12 3 6" xfId="7000" xr:uid="{1631B9DD-E89B-4892-B7E4-0754298CB81E}"/>
    <cellStyle name="Normal 2 12 3 7" xfId="7001" xr:uid="{62290BFE-6EDB-42F0-8BC9-4E5FB6E0E127}"/>
    <cellStyle name="Normal 2 12 3 8" xfId="7002" xr:uid="{F86FC210-9A85-4BEB-AD54-FCE07AFE6C42}"/>
    <cellStyle name="Normal 2 12 3 9" xfId="7003" xr:uid="{52586A40-9362-43E6-BA2A-70C48850D248}"/>
    <cellStyle name="Normal 2 12 4" xfId="7004" xr:uid="{962FB38D-6F30-4413-9316-D4FDBFE8363F}"/>
    <cellStyle name="Normal 2 12 4 2" xfId="7005" xr:uid="{5957268F-9F58-4E74-ABF3-6B8D52D88A1C}"/>
    <cellStyle name="Normal 2 12 4 2 2" xfId="7006" xr:uid="{764445C6-39FF-4620-8059-166852250E6C}"/>
    <cellStyle name="Normal 2 12 4 3" xfId="7007" xr:uid="{EB9BA1EB-C84F-4334-8184-A26200B53C34}"/>
    <cellStyle name="Normal 2 12 4 4" xfId="7008" xr:uid="{7BA83E6F-2C96-41D2-898B-96DF38E0A773}"/>
    <cellStyle name="Normal 2 12 4 5" xfId="7009" xr:uid="{15805AEE-03C1-45B0-B63F-4E98C5D432BC}"/>
    <cellStyle name="Normal 2 12 5" xfId="7010" xr:uid="{11DE68B3-22DF-49DC-9884-A53B5D985103}"/>
    <cellStyle name="Normal 2 12 5 2" xfId="7011" xr:uid="{E061F599-CFBE-441C-8816-C50AD3FF871F}"/>
    <cellStyle name="Normal 2 12 6" xfId="7012" xr:uid="{6F8EC9B8-E88E-48E3-81DE-EBA8A77DC066}"/>
    <cellStyle name="Normal 2 12 7" xfId="7013" xr:uid="{A5F85BD4-BA87-4EAE-9E6E-216A645E2FF9}"/>
    <cellStyle name="Normal 2 12 8" xfId="7014" xr:uid="{56DD2517-E49B-451D-B4B6-7DB9C4382347}"/>
    <cellStyle name="Normal 2 12 9" xfId="7015" xr:uid="{9DC54C72-657B-4B00-AE59-DEE612E94CC3}"/>
    <cellStyle name="Normal 2 13" xfId="7016" xr:uid="{9B503467-D393-4FC8-BEFB-0A050D9932EA}"/>
    <cellStyle name="Normal 2 13 10" xfId="7017" xr:uid="{5C283BF7-4989-4D75-9249-0FBE040B4207}"/>
    <cellStyle name="Normal 2 13 11" xfId="7018" xr:uid="{C06E683C-642A-4B76-AED9-056635BA99B5}"/>
    <cellStyle name="Normal 2 13 12" xfId="7019" xr:uid="{6AC35986-662C-4C57-BF31-76ABFB12EA09}"/>
    <cellStyle name="Normal 2 13 13" xfId="7020" xr:uid="{07800CE9-4295-4ABF-BE6D-FDDD632DD6C8}"/>
    <cellStyle name="Normal 2 13 14" xfId="7021" xr:uid="{0701E38E-A151-42BF-B0F8-22C8DA46B28B}"/>
    <cellStyle name="Normal 2 13 2" xfId="7022" xr:uid="{065DC574-A99B-45EE-92CD-43F4C0408BAD}"/>
    <cellStyle name="Normal 2 13 2 10" xfId="7023" xr:uid="{20C212FC-A501-48B8-AFCF-B6BF6C76D945}"/>
    <cellStyle name="Normal 2 13 2 11" xfId="7024" xr:uid="{A78A76C4-07B9-4B5A-9432-9160E01522DE}"/>
    <cellStyle name="Normal 2 13 2 12" xfId="7025" xr:uid="{56F90F53-4D35-4250-957D-4B6422B29D3E}"/>
    <cellStyle name="Normal 2 13 2 13" xfId="7026" xr:uid="{C4DEE79A-46E1-4BBB-BF57-6AA0CE1D621D}"/>
    <cellStyle name="Normal 2 13 2 2" xfId="7027" xr:uid="{C363B856-7930-4012-BD4A-80BBEF54293B}"/>
    <cellStyle name="Normal 2 13 2 2 10" xfId="7028" xr:uid="{9A59A58F-15ED-42C8-9992-E37ADBEF5E57}"/>
    <cellStyle name="Normal 2 13 2 2 11" xfId="7029" xr:uid="{7FABC28E-B7ED-421E-BF5F-89899A9DCD5B}"/>
    <cellStyle name="Normal 2 13 2 2 2" xfId="7030" xr:uid="{BCC0F6FC-D395-45ED-B612-1DF1E437EADF}"/>
    <cellStyle name="Normal 2 13 2 2 2 2" xfId="7031" xr:uid="{F7F0F329-A06E-4578-A78C-964D797337EC}"/>
    <cellStyle name="Normal 2 13 2 2 2 2 2" xfId="7032" xr:uid="{B500151C-9245-4B8B-8A19-1F55B75199A3}"/>
    <cellStyle name="Normal 2 13 2 2 2 3" xfId="7033" xr:uid="{A7CA40D8-EB99-477F-9CB6-119352F56A63}"/>
    <cellStyle name="Normal 2 13 2 2 2 4" xfId="7034" xr:uid="{5292EB0D-DC6D-4C70-BF01-ADE06A27F2B5}"/>
    <cellStyle name="Normal 2 13 2 2 2 5" xfId="7035" xr:uid="{4B7E28A5-6C5E-4B59-9DF5-BC58368AE1B0}"/>
    <cellStyle name="Normal 2 13 2 2 3" xfId="7036" xr:uid="{3B3964A7-983B-4E5A-9A6C-EEE23DFAE0F0}"/>
    <cellStyle name="Normal 2 13 2 2 3 2" xfId="7037" xr:uid="{741896E3-DC82-45CD-ADC1-FC4A7ED35E6F}"/>
    <cellStyle name="Normal 2 13 2 2 4" xfId="7038" xr:uid="{5F75500F-D695-477A-BA16-9F7814F1ED7F}"/>
    <cellStyle name="Normal 2 13 2 2 5" xfId="7039" xr:uid="{BA2BD2AA-0333-48B0-97DB-A8034F007147}"/>
    <cellStyle name="Normal 2 13 2 2 6" xfId="7040" xr:uid="{588164C9-6FB9-4EFB-9838-AEFC5DF82596}"/>
    <cellStyle name="Normal 2 13 2 2 7" xfId="7041" xr:uid="{6DE250DC-B269-42FA-A6BF-01BC942D1E9E}"/>
    <cellStyle name="Normal 2 13 2 2 8" xfId="7042" xr:uid="{E9AAE113-9B37-45C0-8EEB-F5D84A69C257}"/>
    <cellStyle name="Normal 2 13 2 2 9" xfId="7043" xr:uid="{CAF4DE9B-EE14-4FD9-9AA9-C409DF08FAE7}"/>
    <cellStyle name="Normal 2 13 2 3" xfId="7044" xr:uid="{A8F761E9-3682-4FB0-AFD1-9BE246877938}"/>
    <cellStyle name="Normal 2 13 2 3 2" xfId="7045" xr:uid="{C3C642D4-B77E-4E13-911F-EC5F942A2579}"/>
    <cellStyle name="Normal 2 13 2 3 2 2" xfId="7046" xr:uid="{31433520-7F36-4CBE-A9BF-6AC1D2D3D44F}"/>
    <cellStyle name="Normal 2 13 2 3 3" xfId="7047" xr:uid="{BF4CDFF0-0812-4616-AFAE-1E7410CEFD36}"/>
    <cellStyle name="Normal 2 13 2 3 4" xfId="7048" xr:uid="{94480DB7-0C02-49C8-9828-C9E8D6E37F2B}"/>
    <cellStyle name="Normal 2 13 2 3 5" xfId="7049" xr:uid="{143621DF-A302-4255-A390-C262249F7A44}"/>
    <cellStyle name="Normal 2 13 2 4" xfId="7050" xr:uid="{7D50009F-7784-4DE9-8884-38CE68711993}"/>
    <cellStyle name="Normal 2 13 2 4 2" xfId="7051" xr:uid="{64F56D63-A997-4DAE-BCD4-EECD38CA5D57}"/>
    <cellStyle name="Normal 2 13 2 5" xfId="7052" xr:uid="{478CF0AC-F8C2-4A27-B168-395F626797BA}"/>
    <cellStyle name="Normal 2 13 2 6" xfId="7053" xr:uid="{1BC89F64-B0AB-499D-AB1A-023EC32BBBEB}"/>
    <cellStyle name="Normal 2 13 2 7" xfId="7054" xr:uid="{18485C78-F461-4926-8850-634ECD928CA9}"/>
    <cellStyle name="Normal 2 13 2 8" xfId="7055" xr:uid="{FACA11AF-0DFD-4F99-9FCF-4F1F2D7B714C}"/>
    <cellStyle name="Normal 2 13 2 9" xfId="7056" xr:uid="{265CBB7D-CBC6-423B-9E72-5A0D1008840F}"/>
    <cellStyle name="Normal 2 13 3" xfId="7057" xr:uid="{6480951C-CBBB-4E59-ACAF-08DC81714993}"/>
    <cellStyle name="Normal 2 13 3 10" xfId="7058" xr:uid="{29BB5AAB-C3F4-41CA-AC82-89563FEF8EDB}"/>
    <cellStyle name="Normal 2 13 3 11" xfId="7059" xr:uid="{54E43EDF-30D3-4D17-8F4A-3E8C17032E72}"/>
    <cellStyle name="Normal 2 13 3 2" xfId="7060" xr:uid="{9414648E-CFAE-43DE-85E2-CFD5A76164AD}"/>
    <cellStyle name="Normal 2 13 3 2 2" xfId="7061" xr:uid="{07B91CA4-B535-44F2-A950-4C30B2B1C893}"/>
    <cellStyle name="Normal 2 13 3 2 2 2" xfId="7062" xr:uid="{CCAD4945-6554-4530-986A-8CF8494B0BE8}"/>
    <cellStyle name="Normal 2 13 3 2 3" xfId="7063" xr:uid="{DC9BA204-4FBC-4EC9-A0CF-895F893DB97F}"/>
    <cellStyle name="Normal 2 13 3 2 4" xfId="7064" xr:uid="{9ADF48EF-70BE-4D26-8514-0B2229C13B43}"/>
    <cellStyle name="Normal 2 13 3 2 5" xfId="7065" xr:uid="{88A44502-D7E9-49C4-93B7-BFDE7F3F8BE0}"/>
    <cellStyle name="Normal 2 13 3 3" xfId="7066" xr:uid="{0BC6DB7E-83E1-4193-86D0-1DC55874B18C}"/>
    <cellStyle name="Normal 2 13 3 3 2" xfId="7067" xr:uid="{8F3319A0-C4E1-40AD-AF52-5B9D6059CAE7}"/>
    <cellStyle name="Normal 2 13 3 4" xfId="7068" xr:uid="{4936F25F-45F6-4FDE-9C95-F6A88590E405}"/>
    <cellStyle name="Normal 2 13 3 5" xfId="7069" xr:uid="{5487C5FC-A542-421D-9B20-4400722E24DF}"/>
    <cellStyle name="Normal 2 13 3 6" xfId="7070" xr:uid="{46087F5B-1F2C-47EC-A61A-3D96D194855D}"/>
    <cellStyle name="Normal 2 13 3 7" xfId="7071" xr:uid="{48C7B2C5-78D3-4719-8F6A-8AC66EC6D1D4}"/>
    <cellStyle name="Normal 2 13 3 8" xfId="7072" xr:uid="{C4F8435B-E23E-4A45-9D84-1BF485EA710C}"/>
    <cellStyle name="Normal 2 13 3 9" xfId="7073" xr:uid="{4D71F7F2-EFF7-43A1-A63F-818199D8FEA8}"/>
    <cellStyle name="Normal 2 13 4" xfId="7074" xr:uid="{DEBCC125-B893-4CB6-9F01-ED25119F568E}"/>
    <cellStyle name="Normal 2 13 4 2" xfId="7075" xr:uid="{E3618A35-7D68-4388-9DA1-AD66823C917D}"/>
    <cellStyle name="Normal 2 13 4 2 2" xfId="7076" xr:uid="{7AA5F925-AB17-49E9-B817-551CE1B8F8B2}"/>
    <cellStyle name="Normal 2 13 4 3" xfId="7077" xr:uid="{48DC87E1-AE86-4E7D-BD95-F689933DB21A}"/>
    <cellStyle name="Normal 2 13 4 4" xfId="7078" xr:uid="{A79EB057-EFDE-4096-AC6B-E9350890CFED}"/>
    <cellStyle name="Normal 2 13 4 5" xfId="7079" xr:uid="{7C27E1AA-0510-415E-ADDD-C09D5DB94ACF}"/>
    <cellStyle name="Normal 2 13 5" xfId="7080" xr:uid="{F3F83B39-7EE6-4857-87FB-D3434485417A}"/>
    <cellStyle name="Normal 2 13 5 2" xfId="7081" xr:uid="{A07A78F2-E30C-4C6C-95C3-162868F2F70A}"/>
    <cellStyle name="Normal 2 13 6" xfId="7082" xr:uid="{5C55546D-18EF-4327-8B20-84FCF5B50DF3}"/>
    <cellStyle name="Normal 2 13 7" xfId="7083" xr:uid="{469A78B9-E337-4070-91F1-D26D38C7F65B}"/>
    <cellStyle name="Normal 2 13 8" xfId="7084" xr:uid="{5DE5468B-F4E8-48F0-98D3-078D14A64100}"/>
    <cellStyle name="Normal 2 13 9" xfId="7085" xr:uid="{F19D6E7D-A5A6-4FA4-AF12-086D368F6B68}"/>
    <cellStyle name="Normal 2 14" xfId="7086" xr:uid="{3BE6388E-A0F5-458E-A3D7-E5200ED736FC}"/>
    <cellStyle name="Normal 2 14 10" xfId="7087" xr:uid="{C58170B6-589C-4098-AD74-A7B0A41CCA2E}"/>
    <cellStyle name="Normal 2 14 11" xfId="7088" xr:uid="{C51C2290-2236-4D21-ABA5-F6D5670FA3A2}"/>
    <cellStyle name="Normal 2 14 12" xfId="7089" xr:uid="{7BAD8F0E-4AD2-49C8-B6D7-C93356673A2F}"/>
    <cellStyle name="Normal 2 14 13" xfId="7090" xr:uid="{64603D2A-4BD3-41FB-82E2-368E45E2C43A}"/>
    <cellStyle name="Normal 2 14 14" xfId="7091" xr:uid="{56558DB1-EBFE-46EE-853F-F563F4676817}"/>
    <cellStyle name="Normal 2 14 2" xfId="7092" xr:uid="{0F95A9AE-017D-493C-91AF-D382EDFE3D8C}"/>
    <cellStyle name="Normal 2 14 2 10" xfId="7093" xr:uid="{F3706C46-DC20-4B26-A1F0-F420DB0E0002}"/>
    <cellStyle name="Normal 2 14 2 11" xfId="7094" xr:uid="{7959FABF-60B3-4D51-B2AF-E86932C01C99}"/>
    <cellStyle name="Normal 2 14 2 12" xfId="7095" xr:uid="{233A8548-82FB-4449-B8B1-2B9BAF8C7BA0}"/>
    <cellStyle name="Normal 2 14 2 13" xfId="7096" xr:uid="{D4F70747-395B-42F0-B949-CD71B52BD713}"/>
    <cellStyle name="Normal 2 14 2 2" xfId="7097" xr:uid="{F38DDCD7-8E0D-413F-B51F-5F4DC61CE81C}"/>
    <cellStyle name="Normal 2 14 2 2 10" xfId="7098" xr:uid="{FDB4B990-F593-49E0-A8D7-5A1748F00A1C}"/>
    <cellStyle name="Normal 2 14 2 2 11" xfId="7099" xr:uid="{0E722F06-29B1-4CF0-AEFB-9AA9FD315C2E}"/>
    <cellStyle name="Normal 2 14 2 2 2" xfId="7100" xr:uid="{35137465-D8AE-456E-A20C-B385C34ABFD7}"/>
    <cellStyle name="Normal 2 14 2 2 2 2" xfId="7101" xr:uid="{E41F7240-01FE-4A25-A412-29AA37D58DEE}"/>
    <cellStyle name="Normal 2 14 2 2 2 2 2" xfId="7102" xr:uid="{EB878368-6BDD-4135-8CF5-C254C4CD290C}"/>
    <cellStyle name="Normal 2 14 2 2 2 3" xfId="7103" xr:uid="{A6C0864B-0B03-4CD7-9652-8314B66C98C7}"/>
    <cellStyle name="Normal 2 14 2 2 2 4" xfId="7104" xr:uid="{6DA53BDD-D80D-496E-908C-9CBFA81209B5}"/>
    <cellStyle name="Normal 2 14 2 2 2 5" xfId="7105" xr:uid="{B074B0B8-F4D3-4949-9B8C-1575AA6EA264}"/>
    <cellStyle name="Normal 2 14 2 2 3" xfId="7106" xr:uid="{206A5757-6818-472A-BF0C-77EE6B806907}"/>
    <cellStyle name="Normal 2 14 2 2 3 2" xfId="7107" xr:uid="{3038FFD5-DB4E-40AC-92DA-893E4A828B5F}"/>
    <cellStyle name="Normal 2 14 2 2 4" xfId="7108" xr:uid="{4892500C-827B-4F88-BB48-1E6BA7BCA8D9}"/>
    <cellStyle name="Normal 2 14 2 2 5" xfId="7109" xr:uid="{F7F23320-A8CE-4018-8113-BD4A0488E358}"/>
    <cellStyle name="Normal 2 14 2 2 6" xfId="7110" xr:uid="{127E6166-8E4A-4B82-85C6-5197A07E5AC3}"/>
    <cellStyle name="Normal 2 14 2 2 7" xfId="7111" xr:uid="{000AB7EA-A3CD-423C-90B5-E2DE3030A1DB}"/>
    <cellStyle name="Normal 2 14 2 2 8" xfId="7112" xr:uid="{DFFB2BA3-2679-43FD-93DE-710F1716272E}"/>
    <cellStyle name="Normal 2 14 2 2 9" xfId="7113" xr:uid="{D703669F-B0DC-41D0-A728-3603837BCDDB}"/>
    <cellStyle name="Normal 2 14 2 3" xfId="7114" xr:uid="{2CD8BE59-920E-4676-86A8-D8063C9373B3}"/>
    <cellStyle name="Normal 2 14 2 3 2" xfId="7115" xr:uid="{D382ACA4-BF48-41A4-BAC0-7C53925D3722}"/>
    <cellStyle name="Normal 2 14 2 3 2 2" xfId="7116" xr:uid="{21CC109A-4AA2-40BB-A51F-0EE5D7807392}"/>
    <cellStyle name="Normal 2 14 2 3 3" xfId="7117" xr:uid="{29855A31-5D8B-43B7-88E0-3311F9482378}"/>
    <cellStyle name="Normal 2 14 2 3 4" xfId="7118" xr:uid="{DD598A79-11DE-4FE7-B7AE-F79B78B6B40E}"/>
    <cellStyle name="Normal 2 14 2 3 5" xfId="7119" xr:uid="{767E0B2E-449A-47DB-83A9-D92235403CF6}"/>
    <cellStyle name="Normal 2 14 2 4" xfId="7120" xr:uid="{9C172509-A4B0-487A-8ADC-B561120F6E00}"/>
    <cellStyle name="Normal 2 14 2 4 2" xfId="7121" xr:uid="{3D25A51B-55E9-46D5-AC77-C6F0148A745E}"/>
    <cellStyle name="Normal 2 14 2 5" xfId="7122" xr:uid="{2A13C795-1547-4723-AAB1-5A67413B4B4D}"/>
    <cellStyle name="Normal 2 14 2 6" xfId="7123" xr:uid="{0E79B8BA-B75E-45C5-8B50-D5303B746551}"/>
    <cellStyle name="Normal 2 14 2 7" xfId="7124" xr:uid="{79882725-4735-4CD5-BBE5-E3CEB181253B}"/>
    <cellStyle name="Normal 2 14 2 8" xfId="7125" xr:uid="{93B531A5-BF5C-4C36-9AA7-F6CE04F90385}"/>
    <cellStyle name="Normal 2 14 2 9" xfId="7126" xr:uid="{BA6F6ACB-B6B2-434B-9266-BD820870868F}"/>
    <cellStyle name="Normal 2 14 3" xfId="7127" xr:uid="{2C1CEC89-CAA1-4B6F-B2BB-3368479E8D86}"/>
    <cellStyle name="Normal 2 14 3 10" xfId="7128" xr:uid="{E657CF08-344E-4E90-82E8-448373BB6EDF}"/>
    <cellStyle name="Normal 2 14 3 11" xfId="7129" xr:uid="{F3CB151D-A811-4EC7-AD9A-56AAC7E172BF}"/>
    <cellStyle name="Normal 2 14 3 2" xfId="7130" xr:uid="{DDFE28C2-54A0-4385-8658-CAA1049B7C16}"/>
    <cellStyle name="Normal 2 14 3 2 2" xfId="7131" xr:uid="{7EAF159C-56F3-46A7-8D3A-4E95761C2540}"/>
    <cellStyle name="Normal 2 14 3 2 2 2" xfId="7132" xr:uid="{B8F6095F-8FFB-44DE-8E4B-64BE8048E897}"/>
    <cellStyle name="Normal 2 14 3 2 3" xfId="7133" xr:uid="{40E55731-7BCC-4639-B511-F1F27CA1C266}"/>
    <cellStyle name="Normal 2 14 3 2 4" xfId="7134" xr:uid="{64DE611E-B959-482F-AD46-8387514740D4}"/>
    <cellStyle name="Normal 2 14 3 2 5" xfId="7135" xr:uid="{E04D043D-5616-49F5-9909-4A5A991EB8E2}"/>
    <cellStyle name="Normal 2 14 3 3" xfId="7136" xr:uid="{40E99F27-B5FD-41F6-A55D-5672AC904AD4}"/>
    <cellStyle name="Normal 2 14 3 3 2" xfId="7137" xr:uid="{AEF1D119-EA9C-4DE2-8CB0-B135B7FADFFF}"/>
    <cellStyle name="Normal 2 14 3 4" xfId="7138" xr:uid="{93DFFE7A-65FF-45E5-923A-70F1ED64554A}"/>
    <cellStyle name="Normal 2 14 3 5" xfId="7139" xr:uid="{A97B1365-FCA3-47E8-99C4-A58288227D97}"/>
    <cellStyle name="Normal 2 14 3 6" xfId="7140" xr:uid="{E7AA1A5C-4EC1-4C07-8648-484E0988CA46}"/>
    <cellStyle name="Normal 2 14 3 7" xfId="7141" xr:uid="{F6B0BDEF-1FD9-4605-8AB5-BC681A9BE8FF}"/>
    <cellStyle name="Normal 2 14 3 8" xfId="7142" xr:uid="{77FE0922-5B01-428B-826E-504C637EA7E8}"/>
    <cellStyle name="Normal 2 14 3 9" xfId="7143" xr:uid="{326EF87A-15B2-443F-B6F6-7BCF024DEAB3}"/>
    <cellStyle name="Normal 2 14 4" xfId="7144" xr:uid="{E5C53982-8487-4182-80E1-2E52F2FB08FB}"/>
    <cellStyle name="Normal 2 14 4 2" xfId="7145" xr:uid="{C7DEDAF4-1C1C-49ED-9BDD-D0EB7A3D880C}"/>
    <cellStyle name="Normal 2 14 4 2 2" xfId="7146" xr:uid="{EE858F15-34B3-428B-ACDF-EDB3DDFDA952}"/>
    <cellStyle name="Normal 2 14 4 3" xfId="7147" xr:uid="{529B9155-157E-4AEF-98D2-30A59A7050D4}"/>
    <cellStyle name="Normal 2 14 4 4" xfId="7148" xr:uid="{CECAA802-D1D0-44E3-AE03-93D9D3EE0FD5}"/>
    <cellStyle name="Normal 2 14 4 5" xfId="7149" xr:uid="{EC851094-1957-4B45-98F7-9BA5235E9DD0}"/>
    <cellStyle name="Normal 2 14 5" xfId="7150" xr:uid="{EDF604A2-91E7-4D1A-9252-E723D0F6A241}"/>
    <cellStyle name="Normal 2 14 5 2" xfId="7151" xr:uid="{2B618D08-BE8F-41C1-9D08-C97744EE0A63}"/>
    <cellStyle name="Normal 2 14 6" xfId="7152" xr:uid="{5555DF0F-F661-40CA-8AAE-D31F6C20DA2A}"/>
    <cellStyle name="Normal 2 14 7" xfId="7153" xr:uid="{D4FDDB40-9D6C-434F-800E-BEC006C4E0DC}"/>
    <cellStyle name="Normal 2 14 8" xfId="7154" xr:uid="{4F7E4702-2EAC-465F-966A-C8DA2D6965E9}"/>
    <cellStyle name="Normal 2 14 9" xfId="7155" xr:uid="{71FF82A6-17EA-464E-AF8F-C32D50F2FA54}"/>
    <cellStyle name="Normal 2 15" xfId="7156" xr:uid="{80538D02-FF58-44C6-B365-AB65B9D6A1F6}"/>
    <cellStyle name="Normal 2 15 10" xfId="7157" xr:uid="{72E5E0AC-280D-428E-8C47-A76EA8B3C713}"/>
    <cellStyle name="Normal 2 15 11" xfId="7158" xr:uid="{33013128-AA71-4423-929B-64F4BCB77F53}"/>
    <cellStyle name="Normal 2 15 12" xfId="7159" xr:uid="{32B9B1D7-F7B5-4AB6-9EDA-853852D1F367}"/>
    <cellStyle name="Normal 2 15 13" xfId="7160" xr:uid="{51A5958F-F2D5-4E66-AC35-374DAB7A62BF}"/>
    <cellStyle name="Normal 2 15 14" xfId="7161" xr:uid="{A65FA0E4-39D6-482A-98AA-C5CE3FE15A27}"/>
    <cellStyle name="Normal 2 15 2" xfId="7162" xr:uid="{4A842311-C41D-47A7-BC78-89D1DAA2E765}"/>
    <cellStyle name="Normal 2 15 2 10" xfId="7163" xr:uid="{63640843-13C2-42DB-A772-872487382CCF}"/>
    <cellStyle name="Normal 2 15 2 11" xfId="7164" xr:uid="{3EFB874D-F0C7-4429-A2D8-1354E45B8ECD}"/>
    <cellStyle name="Normal 2 15 2 12" xfId="7165" xr:uid="{89868A5C-509C-4EF3-B234-D3188C11CE7F}"/>
    <cellStyle name="Normal 2 15 2 13" xfId="7166" xr:uid="{090D2D01-D4CE-4344-86D1-ABCB37A5C980}"/>
    <cellStyle name="Normal 2 15 2 2" xfId="7167" xr:uid="{CCDC7EF1-06E1-48DC-AB3B-957CE2FEEC26}"/>
    <cellStyle name="Normal 2 15 2 2 10" xfId="7168" xr:uid="{6BACDC12-377B-49D9-AD9A-EE8E6C4FE499}"/>
    <cellStyle name="Normal 2 15 2 2 11" xfId="7169" xr:uid="{3F279F39-8B4C-4D18-9E27-6F52E2CB5FEA}"/>
    <cellStyle name="Normal 2 15 2 2 2" xfId="7170" xr:uid="{B3325669-8710-484A-A44A-111652ED3B9E}"/>
    <cellStyle name="Normal 2 15 2 2 2 2" xfId="7171" xr:uid="{14BA3383-1ADF-4786-B22A-FFB738BE9654}"/>
    <cellStyle name="Normal 2 15 2 2 2 2 2" xfId="7172" xr:uid="{6AC4B81A-E965-4066-8196-C3FCED647784}"/>
    <cellStyle name="Normal 2 15 2 2 2 3" xfId="7173" xr:uid="{FA924918-198A-470B-983A-2976704CA76F}"/>
    <cellStyle name="Normal 2 15 2 2 2 4" xfId="7174" xr:uid="{0C18264E-7834-4A3B-BA58-FE3213DCF139}"/>
    <cellStyle name="Normal 2 15 2 2 2 5" xfId="7175" xr:uid="{C548351F-4F4C-4AD4-8177-EDBDBA2EF36A}"/>
    <cellStyle name="Normal 2 15 2 2 3" xfId="7176" xr:uid="{5A463F66-CE84-41F9-9819-DF19CC21325A}"/>
    <cellStyle name="Normal 2 15 2 2 3 2" xfId="7177" xr:uid="{279E15A6-F54A-4CC7-A695-550938016D31}"/>
    <cellStyle name="Normal 2 15 2 2 4" xfId="7178" xr:uid="{3457096D-6858-4FA9-BBE8-AE2BF1F364C1}"/>
    <cellStyle name="Normal 2 15 2 2 5" xfId="7179" xr:uid="{3191BEA8-6562-479C-A3D8-2C386206A353}"/>
    <cellStyle name="Normal 2 15 2 2 6" xfId="7180" xr:uid="{0456B06A-C711-4552-930F-B718293E161F}"/>
    <cellStyle name="Normal 2 15 2 2 7" xfId="7181" xr:uid="{B63350B6-A16D-472E-8B9C-E0D8D1B7F7E3}"/>
    <cellStyle name="Normal 2 15 2 2 8" xfId="7182" xr:uid="{A2154495-F3AD-49C6-B4AB-8B8C3A1F08AD}"/>
    <cellStyle name="Normal 2 15 2 2 9" xfId="7183" xr:uid="{F71FFE6F-2060-4B04-AF0B-6AF7494DFBBC}"/>
    <cellStyle name="Normal 2 15 2 3" xfId="7184" xr:uid="{AA0F5BB5-5908-492B-B75B-7FC629D8A8DF}"/>
    <cellStyle name="Normal 2 15 2 3 2" xfId="7185" xr:uid="{5D5DFDB8-9704-409A-B222-98E508BE6EC4}"/>
    <cellStyle name="Normal 2 15 2 3 2 2" xfId="7186" xr:uid="{78022A4C-9A64-467F-BB7C-8B9437AD32EF}"/>
    <cellStyle name="Normal 2 15 2 3 3" xfId="7187" xr:uid="{0E96D21D-C791-4A27-A59C-FBDA2CFC0AE8}"/>
    <cellStyle name="Normal 2 15 2 3 4" xfId="7188" xr:uid="{806E99A3-8FC5-416C-AEFF-19E06AA7DA99}"/>
    <cellStyle name="Normal 2 15 2 3 5" xfId="7189" xr:uid="{25F4338D-9652-4004-94DF-A3D7F6FE1869}"/>
    <cellStyle name="Normal 2 15 2 4" xfId="7190" xr:uid="{B5DF9C49-1CDB-41A1-BAA7-D42417C480B6}"/>
    <cellStyle name="Normal 2 15 2 4 2" xfId="7191" xr:uid="{4D65020C-F164-4BBD-ABEC-9D11E73F4815}"/>
    <cellStyle name="Normal 2 15 2 5" xfId="7192" xr:uid="{C8E647B4-0075-4CD0-ABD9-EB7FBD28420C}"/>
    <cellStyle name="Normal 2 15 2 6" xfId="7193" xr:uid="{9D99A092-D7D6-4C9B-9E49-A72B5CE4EF83}"/>
    <cellStyle name="Normal 2 15 2 7" xfId="7194" xr:uid="{B945CE99-F0A3-4185-AEF6-929AF0BB56DC}"/>
    <cellStyle name="Normal 2 15 2 8" xfId="7195" xr:uid="{6EAF6D7E-7F6A-40BC-A8F7-666063140600}"/>
    <cellStyle name="Normal 2 15 2 9" xfId="7196" xr:uid="{7506E72B-AC2F-4B62-AFDB-CC91F7D44386}"/>
    <cellStyle name="Normal 2 15 3" xfId="7197" xr:uid="{56853C08-23B5-445C-815F-AFBC46D13B4A}"/>
    <cellStyle name="Normal 2 15 3 10" xfId="7198" xr:uid="{3C76D803-C4CD-471D-A7AD-CBF1522FC4E3}"/>
    <cellStyle name="Normal 2 15 3 11" xfId="7199" xr:uid="{C134D8C5-EAB7-4166-B35C-8B640902F210}"/>
    <cellStyle name="Normal 2 15 3 2" xfId="7200" xr:uid="{98BE9741-D838-433A-BFEE-DD7CE5624ED3}"/>
    <cellStyle name="Normal 2 15 3 2 2" xfId="7201" xr:uid="{4FF55282-5467-48A4-95EE-061B135DE3D0}"/>
    <cellStyle name="Normal 2 15 3 2 2 2" xfId="7202" xr:uid="{53B40624-BED7-4319-8A54-DC25497B2A80}"/>
    <cellStyle name="Normal 2 15 3 2 3" xfId="7203" xr:uid="{ACEB873B-F2FB-4C83-9630-53CD270B3D5B}"/>
    <cellStyle name="Normal 2 15 3 2 4" xfId="7204" xr:uid="{0A99A89B-0F19-46C6-B28A-037FA4A8A1C3}"/>
    <cellStyle name="Normal 2 15 3 2 5" xfId="7205" xr:uid="{C196AD62-5CE3-43AC-9331-939C4F5CED6A}"/>
    <cellStyle name="Normal 2 15 3 3" xfId="7206" xr:uid="{39207C7B-5C40-4142-BCB9-AEE7A7A83267}"/>
    <cellStyle name="Normal 2 15 3 3 2" xfId="7207" xr:uid="{6C386BF7-E549-46B0-B673-6976A9C06F02}"/>
    <cellStyle name="Normal 2 15 3 4" xfId="7208" xr:uid="{96F80744-ADD9-4C5A-AF07-715AD5314CDA}"/>
    <cellStyle name="Normal 2 15 3 5" xfId="7209" xr:uid="{E357DCBE-CA5B-44E2-B973-C2A27630F3F6}"/>
    <cellStyle name="Normal 2 15 3 6" xfId="7210" xr:uid="{C03E0ED4-7AA5-417B-91C3-3C7772BDC29E}"/>
    <cellStyle name="Normal 2 15 3 7" xfId="7211" xr:uid="{7BCB3E6D-518E-4D78-B5D7-183AF5A99D02}"/>
    <cellStyle name="Normal 2 15 3 8" xfId="7212" xr:uid="{B53B0BD4-24A9-4D97-9589-0ED75E5408F6}"/>
    <cellStyle name="Normal 2 15 3 9" xfId="7213" xr:uid="{27C44EEB-22C6-424F-83AF-939105DA7FD1}"/>
    <cellStyle name="Normal 2 15 4" xfId="7214" xr:uid="{743E615E-F1DD-4CDA-80F3-1CCE0E736F06}"/>
    <cellStyle name="Normal 2 15 4 2" xfId="7215" xr:uid="{6CE98820-9C60-4B24-857B-47460E7BAEB0}"/>
    <cellStyle name="Normal 2 15 4 2 2" xfId="7216" xr:uid="{4AF38771-D97B-446B-915C-703CE91203C2}"/>
    <cellStyle name="Normal 2 15 4 3" xfId="7217" xr:uid="{DE7C303F-1ED3-4A81-BE23-1FAC06F6BDC4}"/>
    <cellStyle name="Normal 2 15 4 4" xfId="7218" xr:uid="{3CE30698-8418-44FF-AF5B-D24BD4BFA5DC}"/>
    <cellStyle name="Normal 2 15 4 5" xfId="7219" xr:uid="{5540017D-9E4E-462C-BDEE-F666D6DB8378}"/>
    <cellStyle name="Normal 2 15 5" xfId="7220" xr:uid="{DFA66BF5-D42F-48D7-AC62-EB68815E8369}"/>
    <cellStyle name="Normal 2 15 5 2" xfId="7221" xr:uid="{40069C7B-1626-40AD-8123-A52184C0EB3B}"/>
    <cellStyle name="Normal 2 15 6" xfId="7222" xr:uid="{B058FF99-9421-4E8E-867B-4B2CB1CFFE15}"/>
    <cellStyle name="Normal 2 15 7" xfId="7223" xr:uid="{410657F6-D6BA-4AAF-8F7D-6C4EF614E49E}"/>
    <cellStyle name="Normal 2 15 8" xfId="7224" xr:uid="{D4711C7A-DBD2-472A-AEBA-3BB5E2171C35}"/>
    <cellStyle name="Normal 2 15 9" xfId="7225" xr:uid="{DFEE8F1D-2C71-420E-A997-F46401B8E25F}"/>
    <cellStyle name="Normal 2 16" xfId="7226" xr:uid="{0D370438-422A-48FD-AF91-FFCEDC466B9B}"/>
    <cellStyle name="Normal 2 16 10" xfId="7227" xr:uid="{D7534727-102A-4B45-90CE-D06843E05D98}"/>
    <cellStyle name="Normal 2 16 11" xfId="7228" xr:uid="{324F127E-4637-471E-AD23-AD7092F8B581}"/>
    <cellStyle name="Normal 2 16 12" xfId="7229" xr:uid="{895E26DB-62A0-4140-AEC0-5F99A8570FDF}"/>
    <cellStyle name="Normal 2 16 13" xfId="7230" xr:uid="{2BE9A7FD-55A8-47FD-BB69-5608CF3DC2AA}"/>
    <cellStyle name="Normal 2 16 14" xfId="7231" xr:uid="{6BBD3425-412C-40DB-85E1-1C97D17ABF2F}"/>
    <cellStyle name="Normal 2 16 2" xfId="7232" xr:uid="{3FA84FEC-C195-40FD-9B88-2CD303FDB6F1}"/>
    <cellStyle name="Normal 2 16 2 10" xfId="7233" xr:uid="{4A8DDF15-EF34-431B-843E-3C0B64CE636A}"/>
    <cellStyle name="Normal 2 16 2 11" xfId="7234" xr:uid="{97AE67DA-E2A2-4AE3-96BF-01DC7C4C59BE}"/>
    <cellStyle name="Normal 2 16 2 12" xfId="7235" xr:uid="{89B2C82C-445B-41C5-BB0F-209F33C7098C}"/>
    <cellStyle name="Normal 2 16 2 13" xfId="7236" xr:uid="{1EC9C597-52FF-4D7A-80DE-738EE21AE388}"/>
    <cellStyle name="Normal 2 16 2 2" xfId="7237" xr:uid="{927DA76B-12AA-41B0-BD37-8541C8B13B5F}"/>
    <cellStyle name="Normal 2 16 2 2 10" xfId="7238" xr:uid="{6E8A6D05-5845-458C-AD4C-66089C410C68}"/>
    <cellStyle name="Normal 2 16 2 2 11" xfId="7239" xr:uid="{52B4E6A1-D961-48FC-B5AE-3580AE5601D2}"/>
    <cellStyle name="Normal 2 16 2 2 2" xfId="7240" xr:uid="{33649A63-A4C7-468C-856B-A2CED72CD595}"/>
    <cellStyle name="Normal 2 16 2 2 2 2" xfId="7241" xr:uid="{22998D45-3356-44DD-BABD-E7BDAAA00710}"/>
    <cellStyle name="Normal 2 16 2 2 2 2 2" xfId="7242" xr:uid="{AFEE5D05-08E2-40F8-8906-0661954DC6EC}"/>
    <cellStyle name="Normal 2 16 2 2 2 3" xfId="7243" xr:uid="{BDF641D2-8143-4495-AE26-21147327A284}"/>
    <cellStyle name="Normal 2 16 2 2 2 4" xfId="7244" xr:uid="{A70EC393-962E-475B-A65A-52F52F904BF6}"/>
    <cellStyle name="Normal 2 16 2 2 2 5" xfId="7245" xr:uid="{04C3ECA9-B4BA-4DFA-BBD1-94CF02523542}"/>
    <cellStyle name="Normal 2 16 2 2 3" xfId="7246" xr:uid="{0B0A286A-DFD8-49BD-A5C2-D7CF7A4DED99}"/>
    <cellStyle name="Normal 2 16 2 2 3 2" xfId="7247" xr:uid="{D0A731BD-636D-4916-8D53-B1B8ADB70AC8}"/>
    <cellStyle name="Normal 2 16 2 2 4" xfId="7248" xr:uid="{E1E78140-6C95-4BF5-ABB3-9302A92D2DAD}"/>
    <cellStyle name="Normal 2 16 2 2 5" xfId="7249" xr:uid="{A9E121B2-4BF2-4B91-AD1C-14AB0ECA2E8A}"/>
    <cellStyle name="Normal 2 16 2 2 6" xfId="7250" xr:uid="{3B33BF9C-91D1-4706-A020-B8DCAF0ECDA2}"/>
    <cellStyle name="Normal 2 16 2 2 7" xfId="7251" xr:uid="{D006A711-A892-4229-B484-06037A9316FE}"/>
    <cellStyle name="Normal 2 16 2 2 8" xfId="7252" xr:uid="{0C5C2D52-3CD3-471B-808F-F6C43C884137}"/>
    <cellStyle name="Normal 2 16 2 2 9" xfId="7253" xr:uid="{6F8D60D0-8DF4-4DA3-8994-CC2024818F4F}"/>
    <cellStyle name="Normal 2 16 2 3" xfId="7254" xr:uid="{88B70CB8-A265-4B15-9289-AB410E91B3E7}"/>
    <cellStyle name="Normal 2 16 2 3 2" xfId="7255" xr:uid="{7FC9AE5A-8E43-4A96-848A-E0919AF4DD68}"/>
    <cellStyle name="Normal 2 16 2 3 2 2" xfId="7256" xr:uid="{6DF666A4-168E-46B2-BB96-5B9A2B1C71A3}"/>
    <cellStyle name="Normal 2 16 2 3 3" xfId="7257" xr:uid="{1FA2E8B7-70BA-4AC5-9DA2-62426AD29E94}"/>
    <cellStyle name="Normal 2 16 2 3 4" xfId="7258" xr:uid="{B6A98687-FFDF-4D71-B640-DF4487DC0B4E}"/>
    <cellStyle name="Normal 2 16 2 3 5" xfId="7259" xr:uid="{8577A63C-7381-40C2-983A-1E8410930CA1}"/>
    <cellStyle name="Normal 2 16 2 4" xfId="7260" xr:uid="{23E4B15B-0970-441E-A526-7B951B6DCE6E}"/>
    <cellStyle name="Normal 2 16 2 4 2" xfId="7261" xr:uid="{A54489EE-C930-4043-87FA-630907C4FFA7}"/>
    <cellStyle name="Normal 2 16 2 5" xfId="7262" xr:uid="{A2E0E276-D334-4B2C-B146-E2FAF1573063}"/>
    <cellStyle name="Normal 2 16 2 6" xfId="7263" xr:uid="{F9246960-A741-4DFC-AECB-02169A66A5C2}"/>
    <cellStyle name="Normal 2 16 2 7" xfId="7264" xr:uid="{897C18A5-CD0F-4706-BB09-6DFC0FA4EEA8}"/>
    <cellStyle name="Normal 2 16 2 8" xfId="7265" xr:uid="{70B990D6-7553-460C-80EF-93C6F0097241}"/>
    <cellStyle name="Normal 2 16 2 9" xfId="7266" xr:uid="{E9644984-FF02-4F84-8975-A2AEC592D7E7}"/>
    <cellStyle name="Normal 2 16 3" xfId="7267" xr:uid="{F1803B94-242B-495E-B044-A36C4311B658}"/>
    <cellStyle name="Normal 2 16 3 10" xfId="7268" xr:uid="{A570DEC5-4C2D-42C1-B7EC-C8ED113CB4F0}"/>
    <cellStyle name="Normal 2 16 3 11" xfId="7269" xr:uid="{C72C352D-CA9A-41FF-8082-CD6B84E8FE02}"/>
    <cellStyle name="Normal 2 16 3 2" xfId="7270" xr:uid="{5F96574F-0E12-4694-ACA0-D01F1FFB8098}"/>
    <cellStyle name="Normal 2 16 3 2 2" xfId="7271" xr:uid="{9079AF26-A027-440F-A770-AB6145F9D8C9}"/>
    <cellStyle name="Normal 2 16 3 2 2 2" xfId="7272" xr:uid="{04BCFB5A-34EE-4AC0-B331-3B17AE1B5C78}"/>
    <cellStyle name="Normal 2 16 3 2 3" xfId="7273" xr:uid="{A678A04B-31A1-4AFA-ADAF-8E284C70C4DE}"/>
    <cellStyle name="Normal 2 16 3 2 4" xfId="7274" xr:uid="{9342DE8C-1FD1-46D2-A367-C1FDF1A91C23}"/>
    <cellStyle name="Normal 2 16 3 2 5" xfId="7275" xr:uid="{B5F6E4D2-33B8-4CB6-B209-F162AF3D57E2}"/>
    <cellStyle name="Normal 2 16 3 3" xfId="7276" xr:uid="{7AFE1FD7-F7AB-481F-8CFA-1AEAA978B426}"/>
    <cellStyle name="Normal 2 16 3 3 2" xfId="7277" xr:uid="{C066BFFD-13B2-414B-992A-9E12E518B255}"/>
    <cellStyle name="Normal 2 16 3 4" xfId="7278" xr:uid="{39804209-84C8-4213-BF9C-602F0E0F6B8F}"/>
    <cellStyle name="Normal 2 16 3 5" xfId="7279" xr:uid="{B6D3BD09-D6BE-47D6-AAD2-75AB6F87B806}"/>
    <cellStyle name="Normal 2 16 3 6" xfId="7280" xr:uid="{73D5C972-A359-4B23-AB33-A2F15A213ED4}"/>
    <cellStyle name="Normal 2 16 3 7" xfId="7281" xr:uid="{0B65094E-B0EB-4F49-A59D-6F46C3424A88}"/>
    <cellStyle name="Normal 2 16 3 8" xfId="7282" xr:uid="{8B5D2CCD-E043-4790-AA78-F5D82D2102AD}"/>
    <cellStyle name="Normal 2 16 3 9" xfId="7283" xr:uid="{9D25E6E0-6E06-4153-B70E-535628A785B4}"/>
    <cellStyle name="Normal 2 16 4" xfId="7284" xr:uid="{CA44F015-A24E-49BF-8627-1C5F708030BF}"/>
    <cellStyle name="Normal 2 16 4 2" xfId="7285" xr:uid="{A240EC85-DF82-4145-B2F7-08DDA8ACABB0}"/>
    <cellStyle name="Normal 2 16 4 2 2" xfId="7286" xr:uid="{D4DC301E-BBBF-4607-8F05-D5DE898189F5}"/>
    <cellStyle name="Normal 2 16 4 3" xfId="7287" xr:uid="{3CEF2275-9B49-4F77-9CD2-FCDE13797BC3}"/>
    <cellStyle name="Normal 2 16 4 4" xfId="7288" xr:uid="{EFBC556E-4FFE-4C0D-9080-337BE7D4C312}"/>
    <cellStyle name="Normal 2 16 4 5" xfId="7289" xr:uid="{227EFFDA-1171-4768-B333-DAADC39550A8}"/>
    <cellStyle name="Normal 2 16 5" xfId="7290" xr:uid="{C006463C-D317-48F4-871B-D2280DA562DD}"/>
    <cellStyle name="Normal 2 16 5 2" xfId="7291" xr:uid="{F2793B8D-CC18-410C-9AB1-9F7CB78708A8}"/>
    <cellStyle name="Normal 2 16 6" xfId="7292" xr:uid="{CA0AFB5E-FCA9-4B5B-91D8-6BDDDA44AAF4}"/>
    <cellStyle name="Normal 2 16 7" xfId="7293" xr:uid="{08054EAD-CB0F-4DD8-BA50-88DABEC0C2C7}"/>
    <cellStyle name="Normal 2 16 8" xfId="7294" xr:uid="{427E61C5-364D-4659-8726-7DE08ED1A198}"/>
    <cellStyle name="Normal 2 16 9" xfId="7295" xr:uid="{C747A019-067F-4ED1-87C7-D7F318219D9A}"/>
    <cellStyle name="Normal 2 17" xfId="7296" xr:uid="{1660AA6F-CE08-4146-A887-AA7A857F021F}"/>
    <cellStyle name="Normal 2 17 10" xfId="7297" xr:uid="{BE543A26-6049-4290-922C-968805C5489A}"/>
    <cellStyle name="Normal 2 17 11" xfId="7298" xr:uid="{5811D774-ABA9-4D1E-870D-A55CF73B6C73}"/>
    <cellStyle name="Normal 2 17 12" xfId="7299" xr:uid="{AAE56D0D-3311-4F8A-9715-4361A36021D1}"/>
    <cellStyle name="Normal 2 17 13" xfId="7300" xr:uid="{46C5FA5C-2DAE-4F2F-862F-DAB98615A5DB}"/>
    <cellStyle name="Normal 2 17 14" xfId="7301" xr:uid="{7C023B05-309C-4817-BED1-F17DE404D1C7}"/>
    <cellStyle name="Normal 2 17 2" xfId="7302" xr:uid="{D983959A-858A-4826-A0D6-EF9277C56621}"/>
    <cellStyle name="Normal 2 17 2 10" xfId="7303" xr:uid="{E4953F0D-40DB-4F71-A1E3-EA903E9B13DE}"/>
    <cellStyle name="Normal 2 17 2 11" xfId="7304" xr:uid="{BD3D7ACA-2D31-4487-91C0-2BBEBAE45E7F}"/>
    <cellStyle name="Normal 2 17 2 12" xfId="7305" xr:uid="{EEC33C83-5372-4D07-84CF-B04A8D5FC3CA}"/>
    <cellStyle name="Normal 2 17 2 13" xfId="7306" xr:uid="{F223F24E-7117-482B-9CB9-8AB6BEC7024F}"/>
    <cellStyle name="Normal 2 17 2 2" xfId="7307" xr:uid="{DE3E31A1-0A25-4BFF-92F3-EE120EBFD9D1}"/>
    <cellStyle name="Normal 2 17 2 2 10" xfId="7308" xr:uid="{104AD393-C888-4699-A2E0-F54431DB64C4}"/>
    <cellStyle name="Normal 2 17 2 2 11" xfId="7309" xr:uid="{B6D034B6-1404-4EF2-8A05-31655B25DE44}"/>
    <cellStyle name="Normal 2 17 2 2 2" xfId="7310" xr:uid="{A8788612-3B23-4113-9B0A-14EDCD4BAC4A}"/>
    <cellStyle name="Normal 2 17 2 2 2 2" xfId="7311" xr:uid="{8662D321-5889-4085-AAB5-13C22DC159C6}"/>
    <cellStyle name="Normal 2 17 2 2 2 2 2" xfId="7312" xr:uid="{9187FD0A-54BC-4D11-9C75-71ABA60F22B3}"/>
    <cellStyle name="Normal 2 17 2 2 2 3" xfId="7313" xr:uid="{F2C253BD-67A5-4747-A94C-EC20341E6A6B}"/>
    <cellStyle name="Normal 2 17 2 2 2 4" xfId="7314" xr:uid="{2C2B02EA-30AF-439F-B878-76982B62A932}"/>
    <cellStyle name="Normal 2 17 2 2 2 5" xfId="7315" xr:uid="{13D1E1F4-F304-4BA1-A863-D923E306A9C0}"/>
    <cellStyle name="Normal 2 17 2 2 3" xfId="7316" xr:uid="{FF75805F-C584-4537-BAD9-A2523E7EA827}"/>
    <cellStyle name="Normal 2 17 2 2 3 2" xfId="7317" xr:uid="{F094F8D5-2084-4558-B0F6-894919838CA7}"/>
    <cellStyle name="Normal 2 17 2 2 4" xfId="7318" xr:uid="{338EFFA6-15F5-4F53-95B9-C36E7E90BDE1}"/>
    <cellStyle name="Normal 2 17 2 2 5" xfId="7319" xr:uid="{3202E902-20F9-4AC6-AD3E-28997575C11D}"/>
    <cellStyle name="Normal 2 17 2 2 6" xfId="7320" xr:uid="{184FE5A0-F6DD-40F7-BBC2-4AD2C1F6D122}"/>
    <cellStyle name="Normal 2 17 2 2 7" xfId="7321" xr:uid="{768DFDEE-F17B-40C5-966A-EFF3EB8BA32F}"/>
    <cellStyle name="Normal 2 17 2 2 8" xfId="7322" xr:uid="{DD15BBA2-C049-4852-A60E-F21F5E35D5F2}"/>
    <cellStyle name="Normal 2 17 2 2 9" xfId="7323" xr:uid="{8B7E6280-89B9-414E-9ED8-DBE5D8A70BD6}"/>
    <cellStyle name="Normal 2 17 2 3" xfId="7324" xr:uid="{C5527776-9D8C-4F99-9FC7-9A271D60918D}"/>
    <cellStyle name="Normal 2 17 2 3 2" xfId="7325" xr:uid="{EDFE47A9-489C-4E7F-A272-0DE875D67AE9}"/>
    <cellStyle name="Normal 2 17 2 3 2 2" xfId="7326" xr:uid="{E8514A2E-AE5D-4F7C-A925-564567971F6F}"/>
    <cellStyle name="Normal 2 17 2 3 3" xfId="7327" xr:uid="{7330EDE6-F39E-455E-8CC2-6A8144D7C485}"/>
    <cellStyle name="Normal 2 17 2 3 4" xfId="7328" xr:uid="{5F5648EF-60F4-4CCF-8DE5-FAD605B61184}"/>
    <cellStyle name="Normal 2 17 2 3 5" xfId="7329" xr:uid="{ED9BC615-D266-4EF6-BED1-24FCE2C55543}"/>
    <cellStyle name="Normal 2 17 2 4" xfId="7330" xr:uid="{66D11A22-98C8-4027-8178-9F2B22C675B1}"/>
    <cellStyle name="Normal 2 17 2 4 2" xfId="7331" xr:uid="{C4E94E9C-B1C8-4C5A-9012-346F74D69138}"/>
    <cellStyle name="Normal 2 17 2 5" xfId="7332" xr:uid="{D9029A62-476C-4DCA-8C8A-DA75C5B13A66}"/>
    <cellStyle name="Normal 2 17 2 6" xfId="7333" xr:uid="{CCD11400-009D-4AD8-BB1F-0993109BBACF}"/>
    <cellStyle name="Normal 2 17 2 7" xfId="7334" xr:uid="{2A67B884-EDA0-44A8-B41F-A8BE023BE265}"/>
    <cellStyle name="Normal 2 17 2 8" xfId="7335" xr:uid="{175A48C0-5C4C-4FA2-80C7-542E12ACCF0F}"/>
    <cellStyle name="Normal 2 17 2 9" xfId="7336" xr:uid="{76E1DDE2-E63A-4D04-9686-35E5BE82BEB3}"/>
    <cellStyle name="Normal 2 17 3" xfId="7337" xr:uid="{7B9A65CE-6734-46EA-8593-54BD9425DA67}"/>
    <cellStyle name="Normal 2 17 3 10" xfId="7338" xr:uid="{CEE2BF61-67A3-4D0C-AE06-F62B7F52E1D0}"/>
    <cellStyle name="Normal 2 17 3 11" xfId="7339" xr:uid="{E842889F-C5C1-4B44-BB96-D9590B832A08}"/>
    <cellStyle name="Normal 2 17 3 2" xfId="7340" xr:uid="{2ACF86A5-ABCE-4580-A1C2-ECCE62E76A77}"/>
    <cellStyle name="Normal 2 17 3 2 2" xfId="7341" xr:uid="{0D8FC519-F403-4218-B23D-AF932EE9BC76}"/>
    <cellStyle name="Normal 2 17 3 2 2 2" xfId="7342" xr:uid="{C54B6ECD-E4CD-4B9B-A337-F00BBB15594A}"/>
    <cellStyle name="Normal 2 17 3 2 3" xfId="7343" xr:uid="{5F2764F0-E81B-435C-9900-40C3262ECAC5}"/>
    <cellStyle name="Normal 2 17 3 2 4" xfId="7344" xr:uid="{BEF5870F-6979-49DF-9BEC-316FB3023123}"/>
    <cellStyle name="Normal 2 17 3 2 5" xfId="7345" xr:uid="{62B606F5-39E5-4EA8-848B-D8EEDFED61C6}"/>
    <cellStyle name="Normal 2 17 3 3" xfId="7346" xr:uid="{EF3BD91B-A0E0-40FE-AD81-05961E886B37}"/>
    <cellStyle name="Normal 2 17 3 3 2" xfId="7347" xr:uid="{3AC3D08F-F36F-4C7A-B34F-7AB6777CBDAE}"/>
    <cellStyle name="Normal 2 17 3 4" xfId="7348" xr:uid="{BC465D34-553C-4A5F-8BC2-204AD5B35ACB}"/>
    <cellStyle name="Normal 2 17 3 5" xfId="7349" xr:uid="{DB52F2F9-61DB-4EA9-AE22-0CB00056B9F8}"/>
    <cellStyle name="Normal 2 17 3 6" xfId="7350" xr:uid="{CE25F1EC-13E8-4525-8844-DE61F8AA24CC}"/>
    <cellStyle name="Normal 2 17 3 7" xfId="7351" xr:uid="{C24F28D8-E7C6-4708-99CE-8477D84287DE}"/>
    <cellStyle name="Normal 2 17 3 8" xfId="7352" xr:uid="{7A1D88A2-FB29-4F74-8903-E5103D6E2773}"/>
    <cellStyle name="Normal 2 17 3 9" xfId="7353" xr:uid="{2A8C392A-4E4F-48FD-83F2-702EAD59CDBC}"/>
    <cellStyle name="Normal 2 17 4" xfId="7354" xr:uid="{C8C10BFC-78B8-4D93-A1CB-A94331542522}"/>
    <cellStyle name="Normal 2 17 4 2" xfId="7355" xr:uid="{C0B8B5F5-5085-43B2-A488-1EB8A58BAD9E}"/>
    <cellStyle name="Normal 2 17 4 2 2" xfId="7356" xr:uid="{75984177-5A0C-489E-8FA8-53E5253C87ED}"/>
    <cellStyle name="Normal 2 17 4 3" xfId="7357" xr:uid="{6F08B64A-77D8-44DE-A76D-9745FA099E75}"/>
    <cellStyle name="Normal 2 17 4 4" xfId="7358" xr:uid="{BB9DB29C-3BB9-4BA5-AB37-66FBCDE94F4B}"/>
    <cellStyle name="Normal 2 17 4 5" xfId="7359" xr:uid="{11114D5A-FB27-4555-95F0-6791888C6968}"/>
    <cellStyle name="Normal 2 17 5" xfId="7360" xr:uid="{1575CA07-D2A4-441E-85CD-B9B466D665D6}"/>
    <cellStyle name="Normal 2 17 5 2" xfId="7361" xr:uid="{DCF67731-DA9C-4114-BCA6-FCC1BC178B14}"/>
    <cellStyle name="Normal 2 17 6" xfId="7362" xr:uid="{C9DD9EAA-1808-4060-BCF1-F08F5D85FE6A}"/>
    <cellStyle name="Normal 2 17 7" xfId="7363" xr:uid="{4A1B1069-1DEB-4C16-BF6A-F87B8145B53A}"/>
    <cellStyle name="Normal 2 17 8" xfId="7364" xr:uid="{53E2E90D-AB9C-48B2-A2CE-EDF0A43DBF59}"/>
    <cellStyle name="Normal 2 17 9" xfId="7365" xr:uid="{31B50A99-3F10-47CB-BCE0-798397AECF5B}"/>
    <cellStyle name="Normal 2 18" xfId="7366" xr:uid="{CBC259E4-FE59-4E68-AFDC-CCAC12EB94CF}"/>
    <cellStyle name="Normal 2 18 10" xfId="7367" xr:uid="{BA38E342-601D-4410-903F-F34834940CD4}"/>
    <cellStyle name="Normal 2 18 11" xfId="7368" xr:uid="{C7FB7985-C73C-469B-98AB-1C7E5388EEA1}"/>
    <cellStyle name="Normal 2 18 12" xfId="7369" xr:uid="{A78EF416-2BFB-49D2-AE09-37775EC5390A}"/>
    <cellStyle name="Normal 2 18 13" xfId="7370" xr:uid="{A0D0676E-2F26-4F9E-9F0A-6F7FAACB075D}"/>
    <cellStyle name="Normal 2 18 14" xfId="7371" xr:uid="{42A0A7CE-2D59-484E-A631-BB98952B294C}"/>
    <cellStyle name="Normal 2 18 2" xfId="7372" xr:uid="{3D373778-CDC9-4606-AFB3-0CAE0E8DE795}"/>
    <cellStyle name="Normal 2 18 2 10" xfId="7373" xr:uid="{34312329-926B-4490-848F-641E06240900}"/>
    <cellStyle name="Normal 2 18 2 11" xfId="7374" xr:uid="{77B1E799-73F4-40DB-91AC-3FAC2BEF7D1B}"/>
    <cellStyle name="Normal 2 18 2 12" xfId="7375" xr:uid="{AB1314FA-8D67-42EE-BA05-4ED68E496014}"/>
    <cellStyle name="Normal 2 18 2 13" xfId="7376" xr:uid="{E551CE33-1451-4C7E-B851-F5D915FB4783}"/>
    <cellStyle name="Normal 2 18 2 2" xfId="7377" xr:uid="{CBB101F5-0D32-4D24-B072-05916AC005C9}"/>
    <cellStyle name="Normal 2 18 2 2 10" xfId="7378" xr:uid="{1E96E9F1-417E-457C-A581-330C5E777CBB}"/>
    <cellStyle name="Normal 2 18 2 2 11" xfId="7379" xr:uid="{3ADCD8C9-F42A-41B7-8C73-3CF8114D13D2}"/>
    <cellStyle name="Normal 2 18 2 2 2" xfId="7380" xr:uid="{F71BDC95-666C-445F-8877-712CB3894740}"/>
    <cellStyle name="Normal 2 18 2 2 2 2" xfId="7381" xr:uid="{6FEB86BF-1305-4856-8F0E-6D742B9091BA}"/>
    <cellStyle name="Normal 2 18 2 2 2 2 2" xfId="7382" xr:uid="{BF337987-6418-41EE-A45B-7829492C12C5}"/>
    <cellStyle name="Normal 2 18 2 2 2 3" xfId="7383" xr:uid="{6D9094DE-4AAC-4058-888D-20277F943D6E}"/>
    <cellStyle name="Normal 2 18 2 2 2 4" xfId="7384" xr:uid="{FC2D6214-C5AC-49E6-8476-944B2A283C08}"/>
    <cellStyle name="Normal 2 18 2 2 2 5" xfId="7385" xr:uid="{F5C548E5-2242-4B82-BE90-42153783FBA8}"/>
    <cellStyle name="Normal 2 18 2 2 3" xfId="7386" xr:uid="{C3A70761-AAB1-4196-8684-EAACE59E955D}"/>
    <cellStyle name="Normal 2 18 2 2 3 2" xfId="7387" xr:uid="{88D4F9ED-F3EA-43C4-92EC-26809E53897A}"/>
    <cellStyle name="Normal 2 18 2 2 4" xfId="7388" xr:uid="{91D3D3A6-0F3D-4A4D-A6C8-1AF71ACB286F}"/>
    <cellStyle name="Normal 2 18 2 2 5" xfId="7389" xr:uid="{66591CE3-8CCC-4FE6-8627-B5EC9691A954}"/>
    <cellStyle name="Normal 2 18 2 2 6" xfId="7390" xr:uid="{5476BB50-94CF-46C3-A0A3-921B1E5DA28F}"/>
    <cellStyle name="Normal 2 18 2 2 7" xfId="7391" xr:uid="{F6C8BF12-62D5-44A3-A1F8-14A4D2F7B613}"/>
    <cellStyle name="Normal 2 18 2 2 8" xfId="7392" xr:uid="{59E98EE1-03F2-4A08-8787-524C78400D4F}"/>
    <cellStyle name="Normal 2 18 2 2 9" xfId="7393" xr:uid="{06468DED-F5A4-4A5B-8BBD-E231C2B6B33D}"/>
    <cellStyle name="Normal 2 18 2 3" xfId="7394" xr:uid="{9AC5C0FA-996D-4496-B44A-3C39532225A7}"/>
    <cellStyle name="Normal 2 18 2 3 2" xfId="7395" xr:uid="{4E9F72AE-D79A-4EB4-ABDA-984B0BB73DA8}"/>
    <cellStyle name="Normal 2 18 2 3 2 2" xfId="7396" xr:uid="{309DF45C-D95F-4226-95C9-F11191F2058A}"/>
    <cellStyle name="Normal 2 18 2 3 3" xfId="7397" xr:uid="{454BADA6-FF29-4E64-A6C6-C3F0F32BFB0F}"/>
    <cellStyle name="Normal 2 18 2 3 4" xfId="7398" xr:uid="{19744240-EBD0-430F-90F7-50BAA4D5367D}"/>
    <cellStyle name="Normal 2 18 2 3 5" xfId="7399" xr:uid="{4D18CEDC-F1F2-4124-98A0-22324C70D602}"/>
    <cellStyle name="Normal 2 18 2 4" xfId="7400" xr:uid="{447DB17C-8520-42ED-9322-4FE4AE4BCEAE}"/>
    <cellStyle name="Normal 2 18 2 4 2" xfId="7401" xr:uid="{669F5A41-3322-4E18-BF18-8725DAA2D6B4}"/>
    <cellStyle name="Normal 2 18 2 5" xfId="7402" xr:uid="{C8DBB427-22B1-4F9E-878C-F97577C3C9CF}"/>
    <cellStyle name="Normal 2 18 2 6" xfId="7403" xr:uid="{D1C0A06A-EC7A-416E-B2DE-3337A5CDAE8F}"/>
    <cellStyle name="Normal 2 18 2 7" xfId="7404" xr:uid="{D0A049E4-0E98-49E5-9CAB-D3978CB1F73E}"/>
    <cellStyle name="Normal 2 18 2 8" xfId="7405" xr:uid="{AAB373BE-7823-45ED-B4B7-C9A5FDF21EE2}"/>
    <cellStyle name="Normal 2 18 2 9" xfId="7406" xr:uid="{610B1A1C-C7AE-4299-995C-5C264B9FB547}"/>
    <cellStyle name="Normal 2 18 3" xfId="7407" xr:uid="{A023DC90-6ACC-45F0-AFB6-CFCAC82DE0CF}"/>
    <cellStyle name="Normal 2 18 3 10" xfId="7408" xr:uid="{C4EC906F-2CA8-4568-8D2F-1A4BF15FB0DE}"/>
    <cellStyle name="Normal 2 18 3 11" xfId="7409" xr:uid="{2EC38671-D11B-4802-B3C6-26F1D0F24483}"/>
    <cellStyle name="Normal 2 18 3 2" xfId="7410" xr:uid="{012BE677-5820-4913-8ED2-2F670B67ACCD}"/>
    <cellStyle name="Normal 2 18 3 2 2" xfId="7411" xr:uid="{84CAB055-C903-4CF8-8577-C2BF4C4979FA}"/>
    <cellStyle name="Normal 2 18 3 2 2 2" xfId="7412" xr:uid="{376E49C3-2A87-4770-A315-3AB81026F3CC}"/>
    <cellStyle name="Normal 2 18 3 2 3" xfId="7413" xr:uid="{D347CF5B-C5A5-4D2A-9D31-8D4360D0FCE0}"/>
    <cellStyle name="Normal 2 18 3 2 4" xfId="7414" xr:uid="{63C1944D-582B-46F5-8C17-7C97CF92FA94}"/>
    <cellStyle name="Normal 2 18 3 2 5" xfId="7415" xr:uid="{7E060100-C2A1-4B04-A071-DFD10E3F18DE}"/>
    <cellStyle name="Normal 2 18 3 3" xfId="7416" xr:uid="{5D984BD2-26F8-44CE-8BAD-E8BDB1D55E19}"/>
    <cellStyle name="Normal 2 18 3 3 2" xfId="7417" xr:uid="{E13E1363-2FD6-4621-B7DE-3F46CEDEE8E1}"/>
    <cellStyle name="Normal 2 18 3 4" xfId="7418" xr:uid="{5666790A-8FDF-4FF2-885D-1B2AB3BDD0F0}"/>
    <cellStyle name="Normal 2 18 3 5" xfId="7419" xr:uid="{7978748D-6094-42DB-8BA7-C9178639411E}"/>
    <cellStyle name="Normal 2 18 3 6" xfId="7420" xr:uid="{F4A5B2EE-8F70-433A-9441-4D60C4545B5E}"/>
    <cellStyle name="Normal 2 18 3 7" xfId="7421" xr:uid="{AA2313C9-C636-4A3F-8EE8-8B46A55F8BA0}"/>
    <cellStyle name="Normal 2 18 3 8" xfId="7422" xr:uid="{32A4F756-E80A-43E9-B836-23B3AC4E9836}"/>
    <cellStyle name="Normal 2 18 3 9" xfId="7423" xr:uid="{EE374973-319F-490A-9CBF-7D07711A242D}"/>
    <cellStyle name="Normal 2 18 4" xfId="7424" xr:uid="{C64829A8-B48D-46EB-B5AE-C06EDD722A36}"/>
    <cellStyle name="Normal 2 18 4 2" xfId="7425" xr:uid="{6D1A02BC-963D-4D0C-8CB7-AA03E8B78015}"/>
    <cellStyle name="Normal 2 18 4 2 2" xfId="7426" xr:uid="{9AAF38C6-CFC2-46AC-A40E-85390D5C30EE}"/>
    <cellStyle name="Normal 2 18 4 3" xfId="7427" xr:uid="{6B56B8F7-C2BE-49F2-9B36-95090C8C5A16}"/>
    <cellStyle name="Normal 2 18 4 4" xfId="7428" xr:uid="{187CCF8D-E014-4EB1-9F83-4AEFD0709869}"/>
    <cellStyle name="Normal 2 18 4 5" xfId="7429" xr:uid="{B2FC7D02-4C7C-40F8-BFC1-D0352B78C09D}"/>
    <cellStyle name="Normal 2 18 5" xfId="7430" xr:uid="{BBF3F755-47A7-41EE-A92B-E83AA5EA30FC}"/>
    <cellStyle name="Normal 2 18 5 2" xfId="7431" xr:uid="{3A8D75A4-8D94-4193-9E4A-BC3A38223FF7}"/>
    <cellStyle name="Normal 2 18 6" xfId="7432" xr:uid="{83CA07FA-3203-43CD-9D82-B4CCAACA15F0}"/>
    <cellStyle name="Normal 2 18 7" xfId="7433" xr:uid="{9E6583B1-5863-4EA6-BBD0-CEA466D457BC}"/>
    <cellStyle name="Normal 2 18 8" xfId="7434" xr:uid="{582EE4C7-93C1-4582-B577-0C28C5CC555C}"/>
    <cellStyle name="Normal 2 18 9" xfId="7435" xr:uid="{A894DE99-067E-4E3A-8D08-95A52B2F7271}"/>
    <cellStyle name="Normal 2 19" xfId="7436" xr:uid="{63F15400-04CF-470B-8E41-7E619A55C8E9}"/>
    <cellStyle name="Normal 2 19 10" xfId="7437" xr:uid="{398398C9-A2E0-4118-9A1A-E3865EEBFD7D}"/>
    <cellStyle name="Normal 2 19 11" xfId="7438" xr:uid="{65248F66-7474-48D9-9B47-A5F998AD0944}"/>
    <cellStyle name="Normal 2 19 12" xfId="7439" xr:uid="{0D8AB08C-6682-4662-8863-51EACCC85A2E}"/>
    <cellStyle name="Normal 2 19 13" xfId="7440" xr:uid="{08CE7295-AEF0-44AF-A651-9333CA067088}"/>
    <cellStyle name="Normal 2 19 14" xfId="7441" xr:uid="{586E9DEA-D8C9-4AF7-862E-88B980407276}"/>
    <cellStyle name="Normal 2 19 2" xfId="7442" xr:uid="{3346E2FA-D3F8-4F56-AAD6-C8456FD6498C}"/>
    <cellStyle name="Normal 2 19 2 10" xfId="7443" xr:uid="{969729C5-59F0-4541-9C6E-FCF122B99B0D}"/>
    <cellStyle name="Normal 2 19 2 11" xfId="7444" xr:uid="{54EF6DF5-19D7-4258-B4C2-5AF14B7E815B}"/>
    <cellStyle name="Normal 2 19 2 12" xfId="7445" xr:uid="{3284FAAF-0FB8-46F3-9806-198FCE64BA4F}"/>
    <cellStyle name="Normal 2 19 2 13" xfId="7446" xr:uid="{8611DB3D-16EC-4E5A-98EA-9DD34B6EA45E}"/>
    <cellStyle name="Normal 2 19 2 2" xfId="7447" xr:uid="{8040C0C5-3078-4B82-AAD9-BE644B43D1C9}"/>
    <cellStyle name="Normal 2 19 2 2 10" xfId="7448" xr:uid="{BBB077E5-297A-4EA0-8759-1CF42D9BEE2A}"/>
    <cellStyle name="Normal 2 19 2 2 11" xfId="7449" xr:uid="{C67C1252-83FC-4C1A-82F6-DE8066AEAB85}"/>
    <cellStyle name="Normal 2 19 2 2 2" xfId="7450" xr:uid="{D782A31C-D541-496C-A177-658E366C1A13}"/>
    <cellStyle name="Normal 2 19 2 2 2 2" xfId="7451" xr:uid="{2B58CDB4-23BA-4BB9-B33C-CEE2F65ABC20}"/>
    <cellStyle name="Normal 2 19 2 2 2 2 2" xfId="7452" xr:uid="{67EC079F-5FC1-4FBF-A208-61426EF1EFE9}"/>
    <cellStyle name="Normal 2 19 2 2 2 3" xfId="7453" xr:uid="{E2766258-495C-45C7-AD0C-8652104BD5B3}"/>
    <cellStyle name="Normal 2 19 2 2 2 4" xfId="7454" xr:uid="{B351D0E8-0E0C-4840-ACE6-F3EBC8562D6F}"/>
    <cellStyle name="Normal 2 19 2 2 2 5" xfId="7455" xr:uid="{7D0D8C59-C12E-4040-996F-79E4293D5BC0}"/>
    <cellStyle name="Normal 2 19 2 2 3" xfId="7456" xr:uid="{EA82A66B-F3E1-4906-B4DC-25226D9A452F}"/>
    <cellStyle name="Normal 2 19 2 2 3 2" xfId="7457" xr:uid="{88F73FD7-ACF2-4C4D-AD6D-671D76849B57}"/>
    <cellStyle name="Normal 2 19 2 2 4" xfId="7458" xr:uid="{C4A26B2C-F612-4F0D-9FAE-A7BF1A794A8A}"/>
    <cellStyle name="Normal 2 19 2 2 5" xfId="7459" xr:uid="{4E1ACC2B-7E6D-4EBD-AAC9-23CCA28058B9}"/>
    <cellStyle name="Normal 2 19 2 2 6" xfId="7460" xr:uid="{7DD4414D-2291-4FA2-983F-8D4382AA4812}"/>
    <cellStyle name="Normal 2 19 2 2 7" xfId="7461" xr:uid="{87538377-3F99-4B22-AD08-FBE0D79B9EE5}"/>
    <cellStyle name="Normal 2 19 2 2 8" xfId="7462" xr:uid="{201ACD11-C4CD-43D7-905B-BBD84AA5F3CC}"/>
    <cellStyle name="Normal 2 19 2 2 9" xfId="7463" xr:uid="{9516849F-E3D7-4E5E-850C-2454E9FC5893}"/>
    <cellStyle name="Normal 2 19 2 3" xfId="7464" xr:uid="{A91BE1CB-D7DE-473E-9603-7FEEAB6265CC}"/>
    <cellStyle name="Normal 2 19 2 3 2" xfId="7465" xr:uid="{9D7637C4-0E57-4C09-A309-BB250B21BAFA}"/>
    <cellStyle name="Normal 2 19 2 3 2 2" xfId="7466" xr:uid="{027FF0AB-1E66-4A7F-ACBD-4B61B40C2271}"/>
    <cellStyle name="Normal 2 19 2 3 3" xfId="7467" xr:uid="{2F7C9921-4133-4985-B4EA-B72AD50B7901}"/>
    <cellStyle name="Normal 2 19 2 3 4" xfId="7468" xr:uid="{36F3050A-4C48-4028-BA10-A704DAE0EA7A}"/>
    <cellStyle name="Normal 2 19 2 3 5" xfId="7469" xr:uid="{915D00D9-9012-4E61-900C-7CAE1DF52C7B}"/>
    <cellStyle name="Normal 2 19 2 4" xfId="7470" xr:uid="{DA1E7F94-B430-4DE2-A1B1-24B68DE0041C}"/>
    <cellStyle name="Normal 2 19 2 4 2" xfId="7471" xr:uid="{836EA45E-E57E-4AC0-A9CE-C02729434D24}"/>
    <cellStyle name="Normal 2 19 2 5" xfId="7472" xr:uid="{2132E926-12E3-401A-B241-C1959BFD6D6B}"/>
    <cellStyle name="Normal 2 19 2 6" xfId="7473" xr:uid="{CD61A7B5-8274-43B6-8EFC-5305D22B170F}"/>
    <cellStyle name="Normal 2 19 2 7" xfId="7474" xr:uid="{0A573408-43C4-4B08-AA71-8307101A6F5D}"/>
    <cellStyle name="Normal 2 19 2 8" xfId="7475" xr:uid="{DEF03D6C-0F7D-4D89-9BC0-9B19AA0D9370}"/>
    <cellStyle name="Normal 2 19 2 9" xfId="7476" xr:uid="{0AE35EF4-4F97-4BFD-B6C0-5CFBC7547D1C}"/>
    <cellStyle name="Normal 2 19 3" xfId="7477" xr:uid="{C2B239B9-8393-46D9-98F0-3992D8EFCFBF}"/>
    <cellStyle name="Normal 2 19 3 10" xfId="7478" xr:uid="{AAC31E37-DE75-4A4D-93AE-7F6BA7FFC2A2}"/>
    <cellStyle name="Normal 2 19 3 11" xfId="7479" xr:uid="{C6F813E6-D16A-4432-AA2A-04C3AF423411}"/>
    <cellStyle name="Normal 2 19 3 2" xfId="7480" xr:uid="{D8818C10-B1BE-4E49-82C4-7ECBED529D06}"/>
    <cellStyle name="Normal 2 19 3 2 2" xfId="7481" xr:uid="{DC42863D-9357-4402-A0FE-80DE849D9E23}"/>
    <cellStyle name="Normal 2 19 3 2 2 2" xfId="7482" xr:uid="{63211147-7472-4C23-9D5E-ACCDD92CE348}"/>
    <cellStyle name="Normal 2 19 3 2 3" xfId="7483" xr:uid="{60944249-341C-4973-9AF6-A78AAD4B4FF8}"/>
    <cellStyle name="Normal 2 19 3 2 4" xfId="7484" xr:uid="{0808BD70-6200-46D4-9853-1423C7F6FCF0}"/>
    <cellStyle name="Normal 2 19 3 2 5" xfId="7485" xr:uid="{CD96DEF7-866A-4403-A0DA-1F7FDBCE52A3}"/>
    <cellStyle name="Normal 2 19 3 3" xfId="7486" xr:uid="{FDE3302E-6470-4E84-BBE3-58B5D530B14B}"/>
    <cellStyle name="Normal 2 19 3 3 2" xfId="7487" xr:uid="{90BDB094-E14F-43DD-A11A-D36EE84A4ABC}"/>
    <cellStyle name="Normal 2 19 3 4" xfId="7488" xr:uid="{61713EE1-8B0D-4FFC-8DBF-BF3808517AB8}"/>
    <cellStyle name="Normal 2 19 3 5" xfId="7489" xr:uid="{21670FC7-E935-4457-A742-691E10097F6D}"/>
    <cellStyle name="Normal 2 19 3 6" xfId="7490" xr:uid="{0742878A-6BD6-4EBB-A5E8-0D730996177D}"/>
    <cellStyle name="Normal 2 19 3 7" xfId="7491" xr:uid="{2457D122-FE95-486A-90A0-9EA686338F51}"/>
    <cellStyle name="Normal 2 19 3 8" xfId="7492" xr:uid="{F1E1580A-8874-4532-AA3C-A669102B0CC8}"/>
    <cellStyle name="Normal 2 19 3 9" xfId="7493" xr:uid="{DB6B35B8-4295-4154-AB23-777071845924}"/>
    <cellStyle name="Normal 2 19 4" xfId="7494" xr:uid="{DC977B40-8636-4CDE-B48B-4435F94BF038}"/>
    <cellStyle name="Normal 2 19 4 2" xfId="7495" xr:uid="{32309B9B-4703-4346-90B3-856628DA0301}"/>
    <cellStyle name="Normal 2 19 4 2 2" xfId="7496" xr:uid="{36BD5DD1-C08C-4AB6-84C1-78B97E0754AC}"/>
    <cellStyle name="Normal 2 19 4 3" xfId="7497" xr:uid="{7E23E739-803B-424B-B38A-065BD2CEDEA4}"/>
    <cellStyle name="Normal 2 19 4 4" xfId="7498" xr:uid="{2972DCE5-AC72-4CC3-9C30-E7F8562C16EF}"/>
    <cellStyle name="Normal 2 19 4 5" xfId="7499" xr:uid="{A7C53B79-DD8E-4794-9DF6-0755572278E4}"/>
    <cellStyle name="Normal 2 19 5" xfId="7500" xr:uid="{80474A49-CE8F-4F45-B03E-BC49A918D1D9}"/>
    <cellStyle name="Normal 2 19 5 2" xfId="7501" xr:uid="{915FF519-3EC4-45F0-A427-219A8DA6480E}"/>
    <cellStyle name="Normal 2 19 6" xfId="7502" xr:uid="{19AD591C-A9BF-49AB-85E3-941966C727CD}"/>
    <cellStyle name="Normal 2 19 7" xfId="7503" xr:uid="{3EAB3323-CF0F-45D1-B484-04AFE4214EA1}"/>
    <cellStyle name="Normal 2 19 8" xfId="7504" xr:uid="{096E8920-C683-4E46-9643-6D8A52E084D6}"/>
    <cellStyle name="Normal 2 19 9" xfId="7505" xr:uid="{B21761A9-BFD3-4555-ADFE-CD1AB55EADDC}"/>
    <cellStyle name="Normal 2 2" xfId="7506" xr:uid="{6BB5305E-CFA5-468A-A83B-816FC426719D}"/>
    <cellStyle name="Normal 2 2 10" xfId="7507" xr:uid="{80D6ACAB-786E-4B86-B506-75107FAAE85B}"/>
    <cellStyle name="Normal 2 2 10 10" xfId="7508" xr:uid="{D585DA2C-8990-4A64-AF57-F76850A6B1A8}"/>
    <cellStyle name="Normal 2 2 10 11" xfId="7509" xr:uid="{CA18287F-348F-4C90-96BE-E8321CA8BA68}"/>
    <cellStyle name="Normal 2 2 10 12" xfId="7510" xr:uid="{4A5082F4-28D4-4CA8-BD30-3FEF2A0B4738}"/>
    <cellStyle name="Normal 2 2 10 13" xfId="7511" xr:uid="{8120CB32-B71F-4795-98C9-F8DEB54D8908}"/>
    <cellStyle name="Normal 2 2 10 14" xfId="7512" xr:uid="{BEA14396-F919-48DA-B4B6-5253F2227BD3}"/>
    <cellStyle name="Normal 2 2 10 2" xfId="7513" xr:uid="{6149533E-70FA-4E33-B0E3-D43BE64069AF}"/>
    <cellStyle name="Normal 2 2 10 2 10" xfId="7514" xr:uid="{1073C192-B7BD-4004-AC92-B60169EDD2FF}"/>
    <cellStyle name="Normal 2 2 10 2 11" xfId="7515" xr:uid="{4ECC555C-0438-4745-BBEA-8F6189C998B7}"/>
    <cellStyle name="Normal 2 2 10 2 12" xfId="7516" xr:uid="{94297144-55DE-4660-9C82-D5B4A7E1C498}"/>
    <cellStyle name="Normal 2 2 10 2 13" xfId="7517" xr:uid="{D2369748-B126-47FB-8A55-EBA0F1979163}"/>
    <cellStyle name="Normal 2 2 10 2 2" xfId="7518" xr:uid="{E1BB4F03-9E63-42B5-B0C5-DD19A42A4339}"/>
    <cellStyle name="Normal 2 2 10 2 2 10" xfId="7519" xr:uid="{2EF75262-76ED-4444-8772-A2256210C05B}"/>
    <cellStyle name="Normal 2 2 10 2 2 11" xfId="7520" xr:uid="{C54F3A8E-97A0-46CC-BA86-D9F28E6B13CC}"/>
    <cellStyle name="Normal 2 2 10 2 2 2" xfId="7521" xr:uid="{C9B30F90-08CA-440E-9381-861ADCD70A5A}"/>
    <cellStyle name="Normal 2 2 10 2 2 2 2" xfId="7522" xr:uid="{A32E8C69-25AE-4A87-A745-CAAB8B357C7F}"/>
    <cellStyle name="Normal 2 2 10 2 2 2 2 2" xfId="7523" xr:uid="{D7C2AD40-BC86-40F6-A350-BA6716A99F8D}"/>
    <cellStyle name="Normal 2 2 10 2 2 2 3" xfId="7524" xr:uid="{255EB6D6-3E68-4DA4-88E2-52997E9F2F84}"/>
    <cellStyle name="Normal 2 2 10 2 2 2 4" xfId="7525" xr:uid="{BD3ACE9C-18AB-49B2-9629-93F874973FE0}"/>
    <cellStyle name="Normal 2 2 10 2 2 2 5" xfId="7526" xr:uid="{B2B707D8-9405-47A8-B8C8-30910EC74C89}"/>
    <cellStyle name="Normal 2 2 10 2 2 3" xfId="7527" xr:uid="{5516578C-B8F0-41FA-83D8-52344B986D35}"/>
    <cellStyle name="Normal 2 2 10 2 2 3 2" xfId="7528" xr:uid="{D08098C2-BF62-49B7-8AE5-6F7E4D02AB97}"/>
    <cellStyle name="Normal 2 2 10 2 2 4" xfId="7529" xr:uid="{4641B98F-FD68-429E-AF51-083E7A9F99BA}"/>
    <cellStyle name="Normal 2 2 10 2 2 5" xfId="7530" xr:uid="{FA38A6FC-3B46-4BF9-B848-D4042F4569D3}"/>
    <cellStyle name="Normal 2 2 10 2 2 6" xfId="7531" xr:uid="{6F8B5F76-E1A4-4B4D-8956-FDF760B1D4F0}"/>
    <cellStyle name="Normal 2 2 10 2 2 7" xfId="7532" xr:uid="{87033A09-017D-4EF4-B605-5E988EAB72E2}"/>
    <cellStyle name="Normal 2 2 10 2 2 8" xfId="7533" xr:uid="{C6DD6ECE-0A95-4E32-85AB-A1A3448E4BE5}"/>
    <cellStyle name="Normal 2 2 10 2 2 9" xfId="7534" xr:uid="{BF4BCC64-5E7A-4E73-ACCC-4CBA6B158AF5}"/>
    <cellStyle name="Normal 2 2 10 2 3" xfId="7535" xr:uid="{EAE187BB-5003-42ED-AB5A-1424C343CE9E}"/>
    <cellStyle name="Normal 2 2 10 2 3 2" xfId="7536" xr:uid="{A0C124E2-62E6-4A0E-9E40-5BB85F353FD5}"/>
    <cellStyle name="Normal 2 2 10 2 3 2 2" xfId="7537" xr:uid="{09E2AA74-C762-44C2-B27A-77C56607783C}"/>
    <cellStyle name="Normal 2 2 10 2 3 3" xfId="7538" xr:uid="{512E3036-2690-40B4-8A80-61DAE2907540}"/>
    <cellStyle name="Normal 2 2 10 2 3 4" xfId="7539" xr:uid="{4505A962-3551-4342-8A73-3B5744CE29D4}"/>
    <cellStyle name="Normal 2 2 10 2 3 5" xfId="7540" xr:uid="{F77D3A9C-AE2A-4027-A44C-E7814612D505}"/>
    <cellStyle name="Normal 2 2 10 2 4" xfId="7541" xr:uid="{979DE3CE-C082-4E78-89D9-D6313512FCBD}"/>
    <cellStyle name="Normal 2 2 10 2 4 2" xfId="7542" xr:uid="{869C8285-8E0A-4831-9DBD-9FBB0EBF997C}"/>
    <cellStyle name="Normal 2 2 10 2 5" xfId="7543" xr:uid="{57A5B55A-3160-4974-B552-3C5D86D68298}"/>
    <cellStyle name="Normal 2 2 10 2 6" xfId="7544" xr:uid="{B3222908-E8B9-46FA-B00B-922E4D8BAE02}"/>
    <cellStyle name="Normal 2 2 10 2 7" xfId="7545" xr:uid="{17457D0D-4652-4B41-A5C6-A3F4469961C0}"/>
    <cellStyle name="Normal 2 2 10 2 8" xfId="7546" xr:uid="{876DA382-6497-4DCC-9A35-9C8B19FF716C}"/>
    <cellStyle name="Normal 2 2 10 2 9" xfId="7547" xr:uid="{3A2D29EB-9873-421F-8FD6-83019C381213}"/>
    <cellStyle name="Normal 2 2 10 3" xfId="7548" xr:uid="{3F229425-2FA2-4AEE-B5AB-3B7234F73676}"/>
    <cellStyle name="Normal 2 2 10 3 10" xfId="7549" xr:uid="{C3922F7E-6B40-402F-8A29-51AAE57B4FCF}"/>
    <cellStyle name="Normal 2 2 10 3 11" xfId="7550" xr:uid="{720A5C1C-4437-40A9-8044-E8639199CDF6}"/>
    <cellStyle name="Normal 2 2 10 3 2" xfId="7551" xr:uid="{51C471A7-4D61-4200-B146-B2E628B7D0D4}"/>
    <cellStyle name="Normal 2 2 10 3 2 2" xfId="7552" xr:uid="{B618EBB4-B0B5-4F2C-B54B-1D1D3B42FFAD}"/>
    <cellStyle name="Normal 2 2 10 3 2 2 2" xfId="7553" xr:uid="{2B310E6B-AB95-4550-8FE0-20B3AFA168A5}"/>
    <cellStyle name="Normal 2 2 10 3 2 3" xfId="7554" xr:uid="{CC686BEF-ED9C-4DB9-B36B-6F66F1252DBC}"/>
    <cellStyle name="Normal 2 2 10 3 2 4" xfId="7555" xr:uid="{7DE04163-34D3-43F6-8019-4AEFE1278541}"/>
    <cellStyle name="Normal 2 2 10 3 2 5" xfId="7556" xr:uid="{39C713D2-80E9-491F-AD68-F79F22684C57}"/>
    <cellStyle name="Normal 2 2 10 3 3" xfId="7557" xr:uid="{49B4F872-50FF-4595-8D64-B6CF55C77C07}"/>
    <cellStyle name="Normal 2 2 10 3 3 2" xfId="7558" xr:uid="{1771CD72-CE56-4900-8C50-A11A29CAF0C1}"/>
    <cellStyle name="Normal 2 2 10 3 4" xfId="7559" xr:uid="{03F0A4FB-FA05-425E-BDB1-3A7A2FA84CE0}"/>
    <cellStyle name="Normal 2 2 10 3 5" xfId="7560" xr:uid="{35D5D641-3080-4E3F-BB98-B31C6F6F5576}"/>
    <cellStyle name="Normal 2 2 10 3 6" xfId="7561" xr:uid="{EA70DC60-0226-40C3-8E9B-39E8F2F01232}"/>
    <cellStyle name="Normal 2 2 10 3 7" xfId="7562" xr:uid="{B7A2C83F-D2BB-4D4D-A5AD-DF6DC293DD9E}"/>
    <cellStyle name="Normal 2 2 10 3 8" xfId="7563" xr:uid="{8EF1730F-95FD-45A7-97D6-49D0ECF1EF6D}"/>
    <cellStyle name="Normal 2 2 10 3 9" xfId="7564" xr:uid="{ADE7F6DF-840A-4446-9FCD-D9E7FA46A82D}"/>
    <cellStyle name="Normal 2 2 10 4" xfId="7565" xr:uid="{C57719C9-5F2A-4AF5-B6CF-D645BC6F762E}"/>
    <cellStyle name="Normal 2 2 10 4 2" xfId="7566" xr:uid="{646ECFD3-254C-48CA-8523-568BAFBA1D8B}"/>
    <cellStyle name="Normal 2 2 10 4 2 2" xfId="7567" xr:uid="{30C86367-34F7-4419-98E9-FEB0B8CAFD93}"/>
    <cellStyle name="Normal 2 2 10 4 3" xfId="7568" xr:uid="{21E1C995-4BE9-43C9-8F4E-A80591557CF0}"/>
    <cellStyle name="Normal 2 2 10 4 4" xfId="7569" xr:uid="{BEAD5C4D-FD32-47CE-9D44-8D201D135BE4}"/>
    <cellStyle name="Normal 2 2 10 4 5" xfId="7570" xr:uid="{50C42B41-DE21-4C8D-AD5E-4BCA4341ED82}"/>
    <cellStyle name="Normal 2 2 10 5" xfId="7571" xr:uid="{38FE19EB-03F9-4B52-BE43-C18AF2CE6BC1}"/>
    <cellStyle name="Normal 2 2 10 5 2" xfId="7572" xr:uid="{D2B28ABE-A309-4E7E-9A35-B6E59A1C6D35}"/>
    <cellStyle name="Normal 2 2 10 6" xfId="7573" xr:uid="{4186CF60-4D0F-48F9-92A8-29CB3AF73ADD}"/>
    <cellStyle name="Normal 2 2 10 7" xfId="7574" xr:uid="{183D2D83-74C4-430F-BFC5-7B4FE517D372}"/>
    <cellStyle name="Normal 2 2 10 8" xfId="7575" xr:uid="{B68074FC-0573-4B94-ADAD-F99FCA4D8780}"/>
    <cellStyle name="Normal 2 2 10 9" xfId="7576" xr:uid="{C29FB114-871D-474E-AB33-618FE6EF95A6}"/>
    <cellStyle name="Normal 2 2 11" xfId="7577" xr:uid="{973BF76C-307C-4243-ABF1-3942D853394A}"/>
    <cellStyle name="Normal 2 2 11 10" xfId="7578" xr:uid="{D1622E73-4CB5-4F96-8E1B-4F1D64285BA4}"/>
    <cellStyle name="Normal 2 2 11 11" xfId="7579" xr:uid="{9A04E80A-CB6A-4EA3-A70B-BB4377376F0B}"/>
    <cellStyle name="Normal 2 2 11 12" xfId="7580" xr:uid="{0DDB18B5-2BE2-4EEB-99C7-9F66673EAF83}"/>
    <cellStyle name="Normal 2 2 11 13" xfId="7581" xr:uid="{8A8EB928-4931-4B02-804F-212D33E3C3FD}"/>
    <cellStyle name="Normal 2 2 11 14" xfId="7582" xr:uid="{2C8A544E-4E5A-495A-82F2-2129D5EA5DDA}"/>
    <cellStyle name="Normal 2 2 11 2" xfId="7583" xr:uid="{7CAB62DD-E5DE-4725-A4E4-89C1ECA8DD39}"/>
    <cellStyle name="Normal 2 2 11 2 10" xfId="7584" xr:uid="{30FC9A28-00A9-4955-BDB0-4244A47D5469}"/>
    <cellStyle name="Normal 2 2 11 2 11" xfId="7585" xr:uid="{C7538261-BCC1-4039-9360-7006DD09C6E2}"/>
    <cellStyle name="Normal 2 2 11 2 12" xfId="7586" xr:uid="{752BBF76-942D-4F94-8300-1F955933521A}"/>
    <cellStyle name="Normal 2 2 11 2 13" xfId="7587" xr:uid="{38E91315-6042-41A9-917C-D83ED7F223CB}"/>
    <cellStyle name="Normal 2 2 11 2 2" xfId="7588" xr:uid="{61DABCE9-EA38-4706-8115-4B30D5BD2BD7}"/>
    <cellStyle name="Normal 2 2 11 2 2 10" xfId="7589" xr:uid="{1B073537-81CC-418E-A519-13091ED0D09C}"/>
    <cellStyle name="Normal 2 2 11 2 2 11" xfId="7590" xr:uid="{276276D8-6325-4D6B-BAE7-CE14D6E09555}"/>
    <cellStyle name="Normal 2 2 11 2 2 2" xfId="7591" xr:uid="{01F14745-0814-4BCE-B767-D8E37965C401}"/>
    <cellStyle name="Normal 2 2 11 2 2 2 2" xfId="7592" xr:uid="{6349C3A3-E93B-4AD1-B70B-E7D78A332B21}"/>
    <cellStyle name="Normal 2 2 11 2 2 2 2 2" xfId="7593" xr:uid="{61315819-FD59-40CF-8272-68E9018E1797}"/>
    <cellStyle name="Normal 2 2 11 2 2 2 3" xfId="7594" xr:uid="{D4569134-DF87-4C68-8D8F-8B0C1BA90E21}"/>
    <cellStyle name="Normal 2 2 11 2 2 2 4" xfId="7595" xr:uid="{E587708B-958E-4673-A12C-89D266A9A64C}"/>
    <cellStyle name="Normal 2 2 11 2 2 2 5" xfId="7596" xr:uid="{6FE5B7AE-DA70-4C17-B615-FAB2C21A2670}"/>
    <cellStyle name="Normal 2 2 11 2 2 3" xfId="7597" xr:uid="{2201B411-990A-4174-8AE5-F03B7352759C}"/>
    <cellStyle name="Normal 2 2 11 2 2 3 2" xfId="7598" xr:uid="{FF3D8AAF-F220-4695-AB95-39BE9243628A}"/>
    <cellStyle name="Normal 2 2 11 2 2 4" xfId="7599" xr:uid="{83E779A4-0C42-4A0B-947C-E2DBB9973361}"/>
    <cellStyle name="Normal 2 2 11 2 2 5" xfId="7600" xr:uid="{A6988F71-66D2-46F6-906B-113E8582C3FF}"/>
    <cellStyle name="Normal 2 2 11 2 2 6" xfId="7601" xr:uid="{AC5FC844-D2E5-42E9-8050-56E701B2F7EC}"/>
    <cellStyle name="Normal 2 2 11 2 2 7" xfId="7602" xr:uid="{F71615A6-1BC1-4068-9E4B-03013CDBEB35}"/>
    <cellStyle name="Normal 2 2 11 2 2 8" xfId="7603" xr:uid="{CED5849E-E2E3-4303-9891-DD8F14C0B28C}"/>
    <cellStyle name="Normal 2 2 11 2 2 9" xfId="7604" xr:uid="{73A54A41-2201-4D80-9735-DDF24DDDAD12}"/>
    <cellStyle name="Normal 2 2 11 2 3" xfId="7605" xr:uid="{99915BA5-9D69-4D78-9CD1-2A3F5428CDD7}"/>
    <cellStyle name="Normal 2 2 11 2 3 2" xfId="7606" xr:uid="{932BF5CD-56B3-4885-9B63-13421E5C8643}"/>
    <cellStyle name="Normal 2 2 11 2 3 2 2" xfId="7607" xr:uid="{9AA20DA3-4319-4030-8E4B-C3AF02075D29}"/>
    <cellStyle name="Normal 2 2 11 2 3 3" xfId="7608" xr:uid="{A6F8C32F-51C3-4B62-B8B0-9033EC898F40}"/>
    <cellStyle name="Normal 2 2 11 2 3 4" xfId="7609" xr:uid="{B117E247-D8B7-4793-B6F3-211DA5297F74}"/>
    <cellStyle name="Normal 2 2 11 2 3 5" xfId="7610" xr:uid="{C85BC750-59CA-419D-A6E4-112325266B05}"/>
    <cellStyle name="Normal 2 2 11 2 4" xfId="7611" xr:uid="{CE8A0170-AADE-404B-8BF7-567CF6AD8117}"/>
    <cellStyle name="Normal 2 2 11 2 4 2" xfId="7612" xr:uid="{62BE6C92-1778-42C2-83DA-4BD09E6253E9}"/>
    <cellStyle name="Normal 2 2 11 2 5" xfId="7613" xr:uid="{DA1FD311-04F0-4457-A662-DA7491638D06}"/>
    <cellStyle name="Normal 2 2 11 2 6" xfId="7614" xr:uid="{67DD8A67-C9B5-4623-828F-30558A513D6A}"/>
    <cellStyle name="Normal 2 2 11 2 7" xfId="7615" xr:uid="{390357C9-8E0C-4378-9D0F-206A6D1A62C3}"/>
    <cellStyle name="Normal 2 2 11 2 8" xfId="7616" xr:uid="{71592B22-2845-4AB8-9DEB-70A834C072D4}"/>
    <cellStyle name="Normal 2 2 11 2 9" xfId="7617" xr:uid="{832E7101-A27A-4671-9461-1E516E67790C}"/>
    <cellStyle name="Normal 2 2 11 3" xfId="7618" xr:uid="{957FEB39-6DCD-424D-A090-6ECFB5A96399}"/>
    <cellStyle name="Normal 2 2 11 3 10" xfId="7619" xr:uid="{4D4954F2-2525-4D68-A785-40D0F36C3B76}"/>
    <cellStyle name="Normal 2 2 11 3 11" xfId="7620" xr:uid="{A04CBF1B-9950-4D3A-A2BC-B10D5074592D}"/>
    <cellStyle name="Normal 2 2 11 3 2" xfId="7621" xr:uid="{6EA8DD02-832B-4E73-BECD-5793102573E1}"/>
    <cellStyle name="Normal 2 2 11 3 2 2" xfId="7622" xr:uid="{1DF260F4-B1AD-478F-A175-79DB834F9A61}"/>
    <cellStyle name="Normal 2 2 11 3 2 2 2" xfId="7623" xr:uid="{8CAFF52D-570D-4354-9D74-26BD8AAD242B}"/>
    <cellStyle name="Normal 2 2 11 3 2 3" xfId="7624" xr:uid="{357DC2C0-03BB-489D-8F8F-B9803A9CB036}"/>
    <cellStyle name="Normal 2 2 11 3 2 4" xfId="7625" xr:uid="{CBDF395F-D910-4E72-BF69-6EEEDD2853FD}"/>
    <cellStyle name="Normal 2 2 11 3 2 5" xfId="7626" xr:uid="{D2807D42-F47B-4D76-BAF2-1AAF6EA5EFEC}"/>
    <cellStyle name="Normal 2 2 11 3 3" xfId="7627" xr:uid="{0772150E-BF0F-4E33-824C-E6471DFDF61D}"/>
    <cellStyle name="Normal 2 2 11 3 3 2" xfId="7628" xr:uid="{6B5D9077-0860-4096-9F40-29598E100668}"/>
    <cellStyle name="Normal 2 2 11 3 4" xfId="7629" xr:uid="{FB3EC651-8477-462E-A4E6-F1EA397ED9EA}"/>
    <cellStyle name="Normal 2 2 11 3 5" xfId="7630" xr:uid="{E197E326-62D2-4497-8466-7D7367E1C067}"/>
    <cellStyle name="Normal 2 2 11 3 6" xfId="7631" xr:uid="{69DAC18D-74D1-4F10-B953-B205A927A214}"/>
    <cellStyle name="Normal 2 2 11 3 7" xfId="7632" xr:uid="{E01EFD65-4B36-4878-AAF2-5044B690B71B}"/>
    <cellStyle name="Normal 2 2 11 3 8" xfId="7633" xr:uid="{E22276CE-21B2-4192-A332-A0C9D439F94B}"/>
    <cellStyle name="Normal 2 2 11 3 9" xfId="7634" xr:uid="{BBCA3E46-9AA7-4281-BDBB-65F378402FB0}"/>
    <cellStyle name="Normal 2 2 11 4" xfId="7635" xr:uid="{584E8292-D484-4857-9E10-DF1ECBA93761}"/>
    <cellStyle name="Normal 2 2 11 4 2" xfId="7636" xr:uid="{261A4023-FFC3-4D61-B55F-51AE409A095D}"/>
    <cellStyle name="Normal 2 2 11 4 2 2" xfId="7637" xr:uid="{35A3E57D-3630-46A5-A20E-5C179FC61F4B}"/>
    <cellStyle name="Normal 2 2 11 4 3" xfId="7638" xr:uid="{E009161A-1F32-40F9-9000-1DFF950715B5}"/>
    <cellStyle name="Normal 2 2 11 4 4" xfId="7639" xr:uid="{91395D1C-C4F9-40AD-893D-30B6C4DB1571}"/>
    <cellStyle name="Normal 2 2 11 4 5" xfId="7640" xr:uid="{5248CCB6-BB6E-4BA5-A21F-3155C348A9B1}"/>
    <cellStyle name="Normal 2 2 11 5" xfId="7641" xr:uid="{274F7D7A-4C39-4638-8EE7-101F89E7359E}"/>
    <cellStyle name="Normal 2 2 11 5 2" xfId="7642" xr:uid="{2984BDB0-1B89-48D8-B960-2548B1E6368C}"/>
    <cellStyle name="Normal 2 2 11 6" xfId="7643" xr:uid="{629B3BA2-51F3-44F1-A269-9FFF1F446AB7}"/>
    <cellStyle name="Normal 2 2 11 7" xfId="7644" xr:uid="{558C03B8-0079-48DD-B4D4-764C1C74F7BD}"/>
    <cellStyle name="Normal 2 2 11 8" xfId="7645" xr:uid="{71C16266-D398-4185-A21B-4237C9DCA5FB}"/>
    <cellStyle name="Normal 2 2 11 9" xfId="7646" xr:uid="{9B585E80-0277-4957-94E4-95F4A1AFED3D}"/>
    <cellStyle name="Normal 2 2 12" xfId="7647" xr:uid="{1825B281-5849-4611-8B47-07DEE9822CEA}"/>
    <cellStyle name="Normal 2 2 12 10" xfId="7648" xr:uid="{8B25431D-3832-4B31-A21D-2D4E602509D2}"/>
    <cellStyle name="Normal 2 2 12 11" xfId="7649" xr:uid="{0092EE0B-893E-4563-91D2-50BA6B417654}"/>
    <cellStyle name="Normal 2 2 12 12" xfId="7650" xr:uid="{7557C27C-82EB-4F6E-81C0-7803C89BCDE3}"/>
    <cellStyle name="Normal 2 2 12 13" xfId="7651" xr:uid="{702DAB86-6DFC-4BDF-BCCE-BE1788EDCD79}"/>
    <cellStyle name="Normal 2 2 12 14" xfId="7652" xr:uid="{9492A9F4-9026-49B3-9525-D9E0BFC60712}"/>
    <cellStyle name="Normal 2 2 12 2" xfId="7653" xr:uid="{78CCFA12-0488-462F-8452-5924384F9500}"/>
    <cellStyle name="Normal 2 2 12 2 10" xfId="7654" xr:uid="{A53C5F6A-1107-4F68-9B57-A9616977A31A}"/>
    <cellStyle name="Normal 2 2 12 2 11" xfId="7655" xr:uid="{D5ABD710-DE01-4D25-9210-6522B2E97E3D}"/>
    <cellStyle name="Normal 2 2 12 2 12" xfId="7656" xr:uid="{6F71B3B8-4A44-498B-BC53-82FC230E672B}"/>
    <cellStyle name="Normal 2 2 12 2 13" xfId="7657" xr:uid="{966997D8-B660-425C-BB51-9B1C481C93D0}"/>
    <cellStyle name="Normal 2 2 12 2 2" xfId="7658" xr:uid="{95934ABF-04C7-4C39-B6E3-48C32B29BF4D}"/>
    <cellStyle name="Normal 2 2 12 2 2 10" xfId="7659" xr:uid="{B0390F04-85AE-462C-8783-281BB4DFE696}"/>
    <cellStyle name="Normal 2 2 12 2 2 11" xfId="7660" xr:uid="{846A18AE-3114-4922-B3F1-45F2F239B819}"/>
    <cellStyle name="Normal 2 2 12 2 2 2" xfId="7661" xr:uid="{9CE9EDE8-82D2-419A-A47B-B0EBB43E1D7E}"/>
    <cellStyle name="Normal 2 2 12 2 2 2 2" xfId="7662" xr:uid="{72B3B8FD-4608-4673-B21C-BCD94AAA4A7F}"/>
    <cellStyle name="Normal 2 2 12 2 2 2 2 2" xfId="7663" xr:uid="{5BEF307C-F6B1-4DB5-AC55-A2827180E35C}"/>
    <cellStyle name="Normal 2 2 12 2 2 2 3" xfId="7664" xr:uid="{B729E6D3-38B0-47C6-B41E-E9ADA3B5107E}"/>
    <cellStyle name="Normal 2 2 12 2 2 2 4" xfId="7665" xr:uid="{86B2174A-0D25-4F3F-80E9-C5C3A8CDCAB6}"/>
    <cellStyle name="Normal 2 2 12 2 2 2 5" xfId="7666" xr:uid="{9F969273-61FD-4A11-AC3F-FD60970350B8}"/>
    <cellStyle name="Normal 2 2 12 2 2 3" xfId="7667" xr:uid="{4A338893-B1ED-421C-AC83-7DEA5C1A727C}"/>
    <cellStyle name="Normal 2 2 12 2 2 3 2" xfId="7668" xr:uid="{CC733855-617D-4596-A99F-FF40895A42F2}"/>
    <cellStyle name="Normal 2 2 12 2 2 4" xfId="7669" xr:uid="{AFC53D3C-3218-4942-BD62-D4B5D9773873}"/>
    <cellStyle name="Normal 2 2 12 2 2 5" xfId="7670" xr:uid="{3CB9A569-05C3-4C25-8DF3-34536CC017CF}"/>
    <cellStyle name="Normal 2 2 12 2 2 6" xfId="7671" xr:uid="{78974EB0-320F-4202-A825-EB4D62B8F9AC}"/>
    <cellStyle name="Normal 2 2 12 2 2 7" xfId="7672" xr:uid="{5DFA11D5-C016-4955-86FE-44C1C43CA101}"/>
    <cellStyle name="Normal 2 2 12 2 2 8" xfId="7673" xr:uid="{E9E181D3-02B9-4692-94BC-B81162131DC8}"/>
    <cellStyle name="Normal 2 2 12 2 2 9" xfId="7674" xr:uid="{51485A51-64B3-4424-B6CA-55D4C94A080E}"/>
    <cellStyle name="Normal 2 2 12 2 3" xfId="7675" xr:uid="{4E6374D3-CA39-42CD-B450-0B9934D5D926}"/>
    <cellStyle name="Normal 2 2 12 2 3 2" xfId="7676" xr:uid="{CCC6EAC9-8710-4610-ABAE-BE8A22C7FFD1}"/>
    <cellStyle name="Normal 2 2 12 2 3 2 2" xfId="7677" xr:uid="{97707EB1-A6C1-4BC7-B3F9-9668B47F41F2}"/>
    <cellStyle name="Normal 2 2 12 2 3 3" xfId="7678" xr:uid="{60B97E42-4CBB-4E39-A089-214B35F95FF4}"/>
    <cellStyle name="Normal 2 2 12 2 3 4" xfId="7679" xr:uid="{7216BB61-6793-4B93-B77A-DDFCC30C2593}"/>
    <cellStyle name="Normal 2 2 12 2 3 5" xfId="7680" xr:uid="{7942E946-F9FC-4174-B1F0-75A4EEF8EFE5}"/>
    <cellStyle name="Normal 2 2 12 2 4" xfId="7681" xr:uid="{2C130F22-B5EC-4C07-8C18-4D2F959D35B3}"/>
    <cellStyle name="Normal 2 2 12 2 4 2" xfId="7682" xr:uid="{7D804D63-108F-4F29-BAAD-6F818FB97CBB}"/>
    <cellStyle name="Normal 2 2 12 2 5" xfId="7683" xr:uid="{9CCD265D-AA92-4A38-B718-ECB63C8FB52D}"/>
    <cellStyle name="Normal 2 2 12 2 6" xfId="7684" xr:uid="{DE599CE1-2D3B-4BFB-A93E-EF0FC0D22237}"/>
    <cellStyle name="Normal 2 2 12 2 7" xfId="7685" xr:uid="{73E2AEF0-1129-43EF-8CC0-5AFE6D08E4D9}"/>
    <cellStyle name="Normal 2 2 12 2 8" xfId="7686" xr:uid="{AB29A5C7-B2DA-4DDF-8E94-31CB8323CC20}"/>
    <cellStyle name="Normal 2 2 12 2 9" xfId="7687" xr:uid="{3112251F-DE61-48F9-B6D4-ECA99D2E7A45}"/>
    <cellStyle name="Normal 2 2 12 3" xfId="7688" xr:uid="{8892C2AC-2CC4-488D-897C-2A4635FC683E}"/>
    <cellStyle name="Normal 2 2 12 3 10" xfId="7689" xr:uid="{D6870CDB-42D9-413E-B778-6A5C31D2CD65}"/>
    <cellStyle name="Normal 2 2 12 3 11" xfId="7690" xr:uid="{CD2DDA63-87EA-4352-BE12-A9C758329A17}"/>
    <cellStyle name="Normal 2 2 12 3 2" xfId="7691" xr:uid="{5F5A2983-0C72-45CD-9602-C0B91EBF9475}"/>
    <cellStyle name="Normal 2 2 12 3 2 2" xfId="7692" xr:uid="{FBDFB6B2-7393-475B-B357-EEC2FDF72257}"/>
    <cellStyle name="Normal 2 2 12 3 2 2 2" xfId="7693" xr:uid="{43D2A836-80A1-4269-B510-CC5C9F737D64}"/>
    <cellStyle name="Normal 2 2 12 3 2 3" xfId="7694" xr:uid="{EBB055B8-5B40-4FC2-A420-2308C3EED8B8}"/>
    <cellStyle name="Normal 2 2 12 3 2 4" xfId="7695" xr:uid="{0BDC0229-2FA6-48F9-8C56-28F492215B85}"/>
    <cellStyle name="Normal 2 2 12 3 2 5" xfId="7696" xr:uid="{E1CA0B9C-21A0-4EA0-ACD3-0F506C7A8E29}"/>
    <cellStyle name="Normal 2 2 12 3 3" xfId="7697" xr:uid="{2000B6C0-245B-470B-B27B-7AFCF9156565}"/>
    <cellStyle name="Normal 2 2 12 3 3 2" xfId="7698" xr:uid="{A91E86A6-45A6-4A50-9C49-1C62D64904FA}"/>
    <cellStyle name="Normal 2 2 12 3 4" xfId="7699" xr:uid="{2527FDC8-0EB6-4AE6-8FA9-B97078071A64}"/>
    <cellStyle name="Normal 2 2 12 3 5" xfId="7700" xr:uid="{9612CCAA-02C0-4422-A104-F88B877C1FA4}"/>
    <cellStyle name="Normal 2 2 12 3 6" xfId="7701" xr:uid="{E8949143-9E61-486D-A41B-2FA79ADEB503}"/>
    <cellStyle name="Normal 2 2 12 3 7" xfId="7702" xr:uid="{6A5DE6A5-1D7B-4F67-A1C3-94C110C503E8}"/>
    <cellStyle name="Normal 2 2 12 3 8" xfId="7703" xr:uid="{CA153444-03ED-47B3-891C-DF436D11A5C1}"/>
    <cellStyle name="Normal 2 2 12 3 9" xfId="7704" xr:uid="{82C67F86-9989-4DC1-8C26-0E75D712E3DC}"/>
    <cellStyle name="Normal 2 2 12 4" xfId="7705" xr:uid="{A1848F33-F3E8-447B-BAAB-A1CAAD359FBF}"/>
    <cellStyle name="Normal 2 2 12 4 2" xfId="7706" xr:uid="{A16A6742-E823-428B-90EA-0C3283D3C733}"/>
    <cellStyle name="Normal 2 2 12 4 2 2" xfId="7707" xr:uid="{21463B4E-4D2B-4F52-B700-6642B9173BE3}"/>
    <cellStyle name="Normal 2 2 12 4 3" xfId="7708" xr:uid="{35B0DC93-667E-47D4-9041-E6362CE29255}"/>
    <cellStyle name="Normal 2 2 12 4 4" xfId="7709" xr:uid="{769F284A-E592-4DBA-9968-47A78B39EAB7}"/>
    <cellStyle name="Normal 2 2 12 4 5" xfId="7710" xr:uid="{9506A39F-CC2E-4F49-8C2E-A8F3726DC9EC}"/>
    <cellStyle name="Normal 2 2 12 5" xfId="7711" xr:uid="{2E1241BF-0A3A-4220-B332-69CB4E4E3115}"/>
    <cellStyle name="Normal 2 2 12 5 2" xfId="7712" xr:uid="{AF9E9728-1428-48D0-B86E-7F4B228BC1E0}"/>
    <cellStyle name="Normal 2 2 12 6" xfId="7713" xr:uid="{1369552B-C584-44E0-B4F5-DAD3344598C5}"/>
    <cellStyle name="Normal 2 2 12 7" xfId="7714" xr:uid="{C846F4CF-045D-45BC-A36E-7B62AB11CE6D}"/>
    <cellStyle name="Normal 2 2 12 8" xfId="7715" xr:uid="{F9430175-4063-490F-A0CA-3C8B28CDCAD5}"/>
    <cellStyle name="Normal 2 2 12 9" xfId="7716" xr:uid="{9DAC58F0-9E2A-4885-A53A-D199A023648C}"/>
    <cellStyle name="Normal 2 2 13" xfId="7717" xr:uid="{B201D35C-2C91-47C5-98E3-23B87B1EBD1A}"/>
    <cellStyle name="Normal 2 2 13 10" xfId="7718" xr:uid="{F8C0251F-A438-4198-9477-B21C80FA665B}"/>
    <cellStyle name="Normal 2 2 13 11" xfId="7719" xr:uid="{4DDB2D39-F0E0-437D-8404-67E30CE69CD2}"/>
    <cellStyle name="Normal 2 2 13 12" xfId="7720" xr:uid="{36D993DE-2E2F-4C3B-8C3E-8C848BE17135}"/>
    <cellStyle name="Normal 2 2 13 13" xfId="7721" xr:uid="{76E2814D-3962-4A55-9A23-4A844368E713}"/>
    <cellStyle name="Normal 2 2 13 14" xfId="7722" xr:uid="{DCCEBF2D-D6C9-4800-90CD-F4EEF972F408}"/>
    <cellStyle name="Normal 2 2 13 2" xfId="7723" xr:uid="{46207F25-5631-4B4F-BD6E-21AB34324ABB}"/>
    <cellStyle name="Normal 2 2 13 2 10" xfId="7724" xr:uid="{46389D7C-6B87-4945-A6A1-A41C62477DCF}"/>
    <cellStyle name="Normal 2 2 13 2 11" xfId="7725" xr:uid="{7121B707-6C07-4EE7-A484-6C9AE5662943}"/>
    <cellStyle name="Normal 2 2 13 2 12" xfId="7726" xr:uid="{0379EDEA-04E1-42E1-935D-0FFF8630F4AF}"/>
    <cellStyle name="Normal 2 2 13 2 13" xfId="7727" xr:uid="{197750BC-C30A-4DCA-A750-93868C7ED10A}"/>
    <cellStyle name="Normal 2 2 13 2 2" xfId="7728" xr:uid="{63D1CD91-F92B-43DF-BDC2-12FA43433DFE}"/>
    <cellStyle name="Normal 2 2 13 2 2 10" xfId="7729" xr:uid="{AC35712D-D407-4CAE-9260-C4E3FC86C025}"/>
    <cellStyle name="Normal 2 2 13 2 2 11" xfId="7730" xr:uid="{F206D477-4BEF-4DED-9B17-977F40F940D7}"/>
    <cellStyle name="Normal 2 2 13 2 2 2" xfId="7731" xr:uid="{2F773F67-1902-4747-B6A2-B647D2FFC83B}"/>
    <cellStyle name="Normal 2 2 13 2 2 2 2" xfId="7732" xr:uid="{E0048DF3-E46C-445D-B9D7-C7C1A34775C3}"/>
    <cellStyle name="Normal 2 2 13 2 2 2 2 2" xfId="7733" xr:uid="{32DB6A6D-63CD-4B75-944E-798017AD2743}"/>
    <cellStyle name="Normal 2 2 13 2 2 2 3" xfId="7734" xr:uid="{6C6DAE3A-D549-4464-9059-A48E6B8459B0}"/>
    <cellStyle name="Normal 2 2 13 2 2 2 4" xfId="7735" xr:uid="{FDCC8767-5BFC-4458-BD8E-AAF5CC0D1C2C}"/>
    <cellStyle name="Normal 2 2 13 2 2 2 5" xfId="7736" xr:uid="{31C867B2-F39B-49D8-9D27-830859F0408A}"/>
    <cellStyle name="Normal 2 2 13 2 2 3" xfId="7737" xr:uid="{915EAE1B-4B6A-4BE8-9EFE-2D5E27B92946}"/>
    <cellStyle name="Normal 2 2 13 2 2 3 2" xfId="7738" xr:uid="{F18B4EED-B535-4E90-B992-400BFFCBCB0C}"/>
    <cellStyle name="Normal 2 2 13 2 2 4" xfId="7739" xr:uid="{DC4C4C88-1017-45C6-9FA6-A59DC33CC052}"/>
    <cellStyle name="Normal 2 2 13 2 2 5" xfId="7740" xr:uid="{BB80B6D6-F70D-4FEC-A168-F029312FCC31}"/>
    <cellStyle name="Normal 2 2 13 2 2 6" xfId="7741" xr:uid="{E26E1437-ADAC-4490-8B94-34DFF556EC8B}"/>
    <cellStyle name="Normal 2 2 13 2 2 7" xfId="7742" xr:uid="{F09AFFE5-DD31-4369-BE8A-D484A163896C}"/>
    <cellStyle name="Normal 2 2 13 2 2 8" xfId="7743" xr:uid="{4015A74E-05B1-46EF-A25E-F4C4460C469C}"/>
    <cellStyle name="Normal 2 2 13 2 2 9" xfId="7744" xr:uid="{9F626327-FF68-45B4-945B-E6588B69BFA1}"/>
    <cellStyle name="Normal 2 2 13 2 3" xfId="7745" xr:uid="{F728ED86-3D37-41CC-ABA8-2D3D0074ABCC}"/>
    <cellStyle name="Normal 2 2 13 2 3 2" xfId="7746" xr:uid="{682AEFD8-08DA-4D8C-9C22-1F178A3D3E53}"/>
    <cellStyle name="Normal 2 2 13 2 3 2 2" xfId="7747" xr:uid="{C4262059-9795-4966-9944-B35CF8676080}"/>
    <cellStyle name="Normal 2 2 13 2 3 3" xfId="7748" xr:uid="{8F5A727C-2397-4DE0-8D0F-86C0A62137A1}"/>
    <cellStyle name="Normal 2 2 13 2 3 4" xfId="7749" xr:uid="{43FDA113-C1A1-40B2-A87E-A6DF46E127BA}"/>
    <cellStyle name="Normal 2 2 13 2 3 5" xfId="7750" xr:uid="{F29FD1C7-5849-4DDA-A969-F2358CA4ED0B}"/>
    <cellStyle name="Normal 2 2 13 2 4" xfId="7751" xr:uid="{344596D6-7FF0-4F41-B40F-3275D787B8D5}"/>
    <cellStyle name="Normal 2 2 13 2 4 2" xfId="7752" xr:uid="{637C1220-0429-4124-9FE1-C7853C6F3FCB}"/>
    <cellStyle name="Normal 2 2 13 2 5" xfId="7753" xr:uid="{CB6D3CDD-30B3-47DD-A53E-508557716000}"/>
    <cellStyle name="Normal 2 2 13 2 6" xfId="7754" xr:uid="{0F4E827B-0774-4C80-81A8-FE38EC97624B}"/>
    <cellStyle name="Normal 2 2 13 2 7" xfId="7755" xr:uid="{D84E0D45-0230-444B-A21A-3F5C6FA4F86E}"/>
    <cellStyle name="Normal 2 2 13 2 8" xfId="7756" xr:uid="{9052F2E3-1F99-4A6D-A9C8-6E1C19F5B5F9}"/>
    <cellStyle name="Normal 2 2 13 2 9" xfId="7757" xr:uid="{F13A35EE-1D3D-4091-A519-2D82B59F209E}"/>
    <cellStyle name="Normal 2 2 13 3" xfId="7758" xr:uid="{53290F87-3C2C-4AC4-93FC-DCB69F2615CB}"/>
    <cellStyle name="Normal 2 2 13 3 10" xfId="7759" xr:uid="{54AE9EE8-37B2-4DD9-BEBE-0215B91DD393}"/>
    <cellStyle name="Normal 2 2 13 3 11" xfId="7760" xr:uid="{ECC60781-1A57-44C0-BC10-7DB9586FC0E2}"/>
    <cellStyle name="Normal 2 2 13 3 2" xfId="7761" xr:uid="{140FFE03-5346-420B-883D-BC1FD7BCE49B}"/>
    <cellStyle name="Normal 2 2 13 3 2 2" xfId="7762" xr:uid="{0DAA1043-6DFE-4ACF-881C-F4FFFCDD482B}"/>
    <cellStyle name="Normal 2 2 13 3 2 2 2" xfId="7763" xr:uid="{44E53CDC-3C82-44D1-80D2-D84BCDB9C018}"/>
    <cellStyle name="Normal 2 2 13 3 2 3" xfId="7764" xr:uid="{B3B18BBF-D8B6-45A2-885C-92E3AF0B92FE}"/>
    <cellStyle name="Normal 2 2 13 3 2 4" xfId="7765" xr:uid="{129AA3D7-38D2-4FCF-A97E-F99D84C9C053}"/>
    <cellStyle name="Normal 2 2 13 3 2 5" xfId="7766" xr:uid="{3859B82C-855E-42C3-9069-095C7F2C6151}"/>
    <cellStyle name="Normal 2 2 13 3 3" xfId="7767" xr:uid="{CA381BFF-975C-4AA4-A7B5-15C2DD219ADA}"/>
    <cellStyle name="Normal 2 2 13 3 3 2" xfId="7768" xr:uid="{11139858-7D9C-4A7B-9786-B59B42219768}"/>
    <cellStyle name="Normal 2 2 13 3 4" xfId="7769" xr:uid="{DD7B0C48-2FB5-4125-A9EA-D5575A6A54D6}"/>
    <cellStyle name="Normal 2 2 13 3 5" xfId="7770" xr:uid="{0F4D47BC-BF5A-420D-8531-D759425ED81B}"/>
    <cellStyle name="Normal 2 2 13 3 6" xfId="7771" xr:uid="{6D4546BB-5A5D-45FF-86F1-B35E0693D616}"/>
    <cellStyle name="Normal 2 2 13 3 7" xfId="7772" xr:uid="{D3566B84-E705-4156-8180-155DAA926577}"/>
    <cellStyle name="Normal 2 2 13 3 8" xfId="7773" xr:uid="{0C0EE685-395D-406F-B786-58F9C34DA317}"/>
    <cellStyle name="Normal 2 2 13 3 9" xfId="7774" xr:uid="{A4FBE38B-E751-4986-B493-F16972C3509B}"/>
    <cellStyle name="Normal 2 2 13 4" xfId="7775" xr:uid="{54A721F0-E535-4124-B113-F65FB1499BC7}"/>
    <cellStyle name="Normal 2 2 13 4 2" xfId="7776" xr:uid="{26A8CCD5-0152-4729-9FED-D6F0B61C03FC}"/>
    <cellStyle name="Normal 2 2 13 4 2 2" xfId="7777" xr:uid="{C97392A1-0E49-44A6-A3D5-C29708337693}"/>
    <cellStyle name="Normal 2 2 13 4 3" xfId="7778" xr:uid="{FFAE0E4B-FA0B-43AA-BB94-5445E4107EBA}"/>
    <cellStyle name="Normal 2 2 13 4 4" xfId="7779" xr:uid="{210E0AB5-B8A9-46A4-A95F-31BDDA6AD3D9}"/>
    <cellStyle name="Normal 2 2 13 4 5" xfId="7780" xr:uid="{5643DAC3-2373-431D-914F-8156F00A82FA}"/>
    <cellStyle name="Normal 2 2 13 5" xfId="7781" xr:uid="{5DAE70C5-6EFF-43FA-9219-7F75B5B81DAA}"/>
    <cellStyle name="Normal 2 2 13 5 2" xfId="7782" xr:uid="{D0DC835D-EFFD-47E5-812C-539294F50D23}"/>
    <cellStyle name="Normal 2 2 13 6" xfId="7783" xr:uid="{1B146D3E-877B-42A9-92D5-0C547F4954FF}"/>
    <cellStyle name="Normal 2 2 13 7" xfId="7784" xr:uid="{992E247D-D971-487B-B0F8-A907934D2D66}"/>
    <cellStyle name="Normal 2 2 13 8" xfId="7785" xr:uid="{7D2C207F-282F-43D1-AAB0-7CBB820EDD71}"/>
    <cellStyle name="Normal 2 2 13 9" xfId="7786" xr:uid="{97FBEC76-87E8-475F-B6B6-5F49698310EE}"/>
    <cellStyle name="Normal 2 2 14" xfId="7787" xr:uid="{B2DABE01-5E5B-45A0-BF37-C2DA0B2D56EB}"/>
    <cellStyle name="Normal 2 2 14 10" xfId="7788" xr:uid="{521C17F3-43DE-400A-A102-833EAFA6193A}"/>
    <cellStyle name="Normal 2 2 14 11" xfId="7789" xr:uid="{F724AF3A-F238-4C51-99DD-F5B86921BD35}"/>
    <cellStyle name="Normal 2 2 14 12" xfId="7790" xr:uid="{38893FDA-D34D-4BF7-9A68-BB8D69667F03}"/>
    <cellStyle name="Normal 2 2 14 13" xfId="7791" xr:uid="{06B44917-8483-4EC0-86B0-26B65E7EDF81}"/>
    <cellStyle name="Normal 2 2 14 14" xfId="7792" xr:uid="{4F6F1462-F7C5-4EAD-8643-78E2C2F2E87E}"/>
    <cellStyle name="Normal 2 2 14 2" xfId="7793" xr:uid="{49C63F2A-4CF9-4F17-B863-A3CAD3AADE42}"/>
    <cellStyle name="Normal 2 2 14 2 10" xfId="7794" xr:uid="{1681AA8B-E059-438B-8634-C8E1545710D5}"/>
    <cellStyle name="Normal 2 2 14 2 11" xfId="7795" xr:uid="{C66EAB4C-AAC5-453F-A450-AFD6A4A683F0}"/>
    <cellStyle name="Normal 2 2 14 2 12" xfId="7796" xr:uid="{15EA7531-A5A9-4C97-9CCF-19DF38CD746F}"/>
    <cellStyle name="Normal 2 2 14 2 13" xfId="7797" xr:uid="{D2F3FC94-6FDE-4383-81C0-D226AA1F4922}"/>
    <cellStyle name="Normal 2 2 14 2 2" xfId="7798" xr:uid="{ECE2244A-B603-4D34-AB5F-FC6C3262FE53}"/>
    <cellStyle name="Normal 2 2 14 2 2 10" xfId="7799" xr:uid="{C0C836EF-3F2E-444D-A498-087C02CDF61D}"/>
    <cellStyle name="Normal 2 2 14 2 2 11" xfId="7800" xr:uid="{F3816B37-1A5F-4410-949B-331D9AF6F64E}"/>
    <cellStyle name="Normal 2 2 14 2 2 2" xfId="7801" xr:uid="{9F34CBC6-B670-4FB6-A805-43A89DB9C116}"/>
    <cellStyle name="Normal 2 2 14 2 2 2 2" xfId="7802" xr:uid="{85EA02C7-AE88-465D-8F48-E71DFDB51218}"/>
    <cellStyle name="Normal 2 2 14 2 2 2 2 2" xfId="7803" xr:uid="{EC603BB8-DB14-4667-9A82-4328FDA1BA33}"/>
    <cellStyle name="Normal 2 2 14 2 2 2 3" xfId="7804" xr:uid="{3A42537B-714E-4A1B-A888-CDD9A247B129}"/>
    <cellStyle name="Normal 2 2 14 2 2 2 4" xfId="7805" xr:uid="{729F8A74-7C24-4CDB-B5BB-442738D307B1}"/>
    <cellStyle name="Normal 2 2 14 2 2 2 5" xfId="7806" xr:uid="{00743AFF-B286-413B-9E27-B38C6CB9D7AE}"/>
    <cellStyle name="Normal 2 2 14 2 2 3" xfId="7807" xr:uid="{32DE0C13-D761-4752-B06F-EE8BF3E9C13F}"/>
    <cellStyle name="Normal 2 2 14 2 2 3 2" xfId="7808" xr:uid="{3FF16310-5238-4247-BFB3-2DF00911ED7A}"/>
    <cellStyle name="Normal 2 2 14 2 2 4" xfId="7809" xr:uid="{ACB6E2E2-D43B-48F3-96A6-5662B123168C}"/>
    <cellStyle name="Normal 2 2 14 2 2 5" xfId="7810" xr:uid="{6CE99636-4D17-4219-8F74-48EE84FC8500}"/>
    <cellStyle name="Normal 2 2 14 2 2 6" xfId="7811" xr:uid="{08AE2988-4164-412A-9E76-EB71A2077729}"/>
    <cellStyle name="Normal 2 2 14 2 2 7" xfId="7812" xr:uid="{5EA22B7F-0D3F-46D5-9C6E-8D090E88F49B}"/>
    <cellStyle name="Normal 2 2 14 2 2 8" xfId="7813" xr:uid="{8FB1A3CF-E571-4DAB-B597-B8E21AF8E27F}"/>
    <cellStyle name="Normal 2 2 14 2 2 9" xfId="7814" xr:uid="{309D97D1-DB6B-4CE4-8D41-6B7636498821}"/>
    <cellStyle name="Normal 2 2 14 2 3" xfId="7815" xr:uid="{3652A2CC-BFFE-424D-A0B8-3B9C39B6DA65}"/>
    <cellStyle name="Normal 2 2 14 2 3 2" xfId="7816" xr:uid="{16906072-6698-4983-82BF-66A1D1404BD0}"/>
    <cellStyle name="Normal 2 2 14 2 3 2 2" xfId="7817" xr:uid="{05047A0E-640E-42AD-A521-0F994CBD287A}"/>
    <cellStyle name="Normal 2 2 14 2 3 3" xfId="7818" xr:uid="{FB89DF0A-27A6-446F-A155-C4444BCB9761}"/>
    <cellStyle name="Normal 2 2 14 2 3 4" xfId="7819" xr:uid="{E9D1FDCC-7CA1-4B19-AD1E-1CCC34B93C48}"/>
    <cellStyle name="Normal 2 2 14 2 3 5" xfId="7820" xr:uid="{07E87501-93A6-416F-A485-C0CF65BECBFE}"/>
    <cellStyle name="Normal 2 2 14 2 4" xfId="7821" xr:uid="{11D98C50-D2D9-49D1-AB85-1987DE413E08}"/>
    <cellStyle name="Normal 2 2 14 2 4 2" xfId="7822" xr:uid="{C926A174-D398-46F1-BB44-4A4E46CC83E3}"/>
    <cellStyle name="Normal 2 2 14 2 5" xfId="7823" xr:uid="{07106B78-DB7C-45CD-BCBE-8EF2BE1D9052}"/>
    <cellStyle name="Normal 2 2 14 2 6" xfId="7824" xr:uid="{2A3932E4-2F87-4064-A5F1-225880CE37AF}"/>
    <cellStyle name="Normal 2 2 14 2 7" xfId="7825" xr:uid="{FD5E4D60-D496-4EA9-8377-0934D4523DB6}"/>
    <cellStyle name="Normal 2 2 14 2 8" xfId="7826" xr:uid="{57224AA1-025A-43D6-B168-3D4736F294EE}"/>
    <cellStyle name="Normal 2 2 14 2 9" xfId="7827" xr:uid="{3DC3895D-F1FB-489B-8F7B-0015B3DBBC2A}"/>
    <cellStyle name="Normal 2 2 14 3" xfId="7828" xr:uid="{1EBCE4D8-5D36-4680-9994-B4A290B58942}"/>
    <cellStyle name="Normal 2 2 14 3 10" xfId="7829" xr:uid="{582C915B-18D2-4BA3-84A7-AB32E2C07EDC}"/>
    <cellStyle name="Normal 2 2 14 3 11" xfId="7830" xr:uid="{E2DBEBEE-8F62-4617-9D4B-32B6988408FC}"/>
    <cellStyle name="Normal 2 2 14 3 2" xfId="7831" xr:uid="{15CBA7C9-31B4-4EC0-B742-BAE90AB3C213}"/>
    <cellStyle name="Normal 2 2 14 3 2 2" xfId="7832" xr:uid="{E41633F2-66E5-409E-A798-256E2A0C9F09}"/>
    <cellStyle name="Normal 2 2 14 3 2 2 2" xfId="7833" xr:uid="{E980D6E7-E38F-472C-8E4E-04AF2360C0EC}"/>
    <cellStyle name="Normal 2 2 14 3 2 3" xfId="7834" xr:uid="{8147EE1D-A6FF-478A-BF17-6B6F12F27B5D}"/>
    <cellStyle name="Normal 2 2 14 3 2 4" xfId="7835" xr:uid="{5EB66E1F-64CD-4315-9590-0F6F7CA58205}"/>
    <cellStyle name="Normal 2 2 14 3 2 5" xfId="7836" xr:uid="{BF086067-852B-4194-8F75-10B3561D40C6}"/>
    <cellStyle name="Normal 2 2 14 3 3" xfId="7837" xr:uid="{ED01EDE9-CB22-43D2-94F7-475392DD43CD}"/>
    <cellStyle name="Normal 2 2 14 3 3 2" xfId="7838" xr:uid="{071278BD-D46B-47EF-B9C3-6C7AE4882EC0}"/>
    <cellStyle name="Normal 2 2 14 3 4" xfId="7839" xr:uid="{153A9667-FA54-42E4-BB0B-ABE8ABB85A86}"/>
    <cellStyle name="Normal 2 2 14 3 5" xfId="7840" xr:uid="{63718CDF-90AD-40D9-9170-69C60B3299EB}"/>
    <cellStyle name="Normal 2 2 14 3 6" xfId="7841" xr:uid="{8F91CBCB-1902-4E40-8F2F-BA183BC1E450}"/>
    <cellStyle name="Normal 2 2 14 3 7" xfId="7842" xr:uid="{FE1E2C34-6DE8-47D8-986F-4AA359AA3300}"/>
    <cellStyle name="Normal 2 2 14 3 8" xfId="7843" xr:uid="{FE114C41-61C1-49A7-AB20-3C99A871A571}"/>
    <cellStyle name="Normal 2 2 14 3 9" xfId="7844" xr:uid="{1661C486-4BC2-4440-BC93-841758C575E8}"/>
    <cellStyle name="Normal 2 2 14 4" xfId="7845" xr:uid="{C0DE79F2-9C78-47AD-BF2B-8BF1ABA3F3CB}"/>
    <cellStyle name="Normal 2 2 14 4 2" xfId="7846" xr:uid="{8ABC4B5B-ECC9-44E9-9EEE-213064C60918}"/>
    <cellStyle name="Normal 2 2 14 4 2 2" xfId="7847" xr:uid="{D1194BA8-02F2-4EE2-87E4-15BA0C5D662C}"/>
    <cellStyle name="Normal 2 2 14 4 3" xfId="7848" xr:uid="{17BAF899-E5DE-42BB-8933-A6E9F34A3805}"/>
    <cellStyle name="Normal 2 2 14 4 4" xfId="7849" xr:uid="{E173A2C1-3A95-4FD6-A7B5-5A74D370F9C4}"/>
    <cellStyle name="Normal 2 2 14 4 5" xfId="7850" xr:uid="{5358E99D-4905-436E-BB48-07CF04B95215}"/>
    <cellStyle name="Normal 2 2 14 5" xfId="7851" xr:uid="{BBD49635-1A73-4C8F-99B5-19CEC6B61799}"/>
    <cellStyle name="Normal 2 2 14 5 2" xfId="7852" xr:uid="{F0448BAA-714D-4293-87BC-0C4DED891B0E}"/>
    <cellStyle name="Normal 2 2 14 6" xfId="7853" xr:uid="{1FFE2A18-565C-483D-9A24-71934504A4FF}"/>
    <cellStyle name="Normal 2 2 14 7" xfId="7854" xr:uid="{8D31D56E-0B07-4854-AE55-9AF1B51E4E1A}"/>
    <cellStyle name="Normal 2 2 14 8" xfId="7855" xr:uid="{BFE0CFB5-F346-451C-95B8-B18056F8DB65}"/>
    <cellStyle name="Normal 2 2 14 9" xfId="7856" xr:uid="{9F5EC1D4-0A35-4CF3-B7D2-FDCBDEF38099}"/>
    <cellStyle name="Normal 2 2 15" xfId="7857" xr:uid="{469E7634-A252-42BB-AC18-350630269FB4}"/>
    <cellStyle name="Normal 2 2 15 10" xfId="7858" xr:uid="{E0EEF035-907E-4A75-B85B-1F7EB50A6FEF}"/>
    <cellStyle name="Normal 2 2 15 11" xfId="7859" xr:uid="{8C4EB873-3E00-4999-8BB4-74E94220E60D}"/>
    <cellStyle name="Normal 2 2 15 12" xfId="7860" xr:uid="{05A70356-CDBA-4C36-860C-04FE622766E9}"/>
    <cellStyle name="Normal 2 2 15 13" xfId="7861" xr:uid="{8C07FE96-22F3-4818-83F9-5D1EE6FEFFF9}"/>
    <cellStyle name="Normal 2 2 15 14" xfId="7862" xr:uid="{ACA53DCF-12BF-4C5C-8743-2688BD93E345}"/>
    <cellStyle name="Normal 2 2 15 2" xfId="7863" xr:uid="{10B86D57-9A90-47B8-9C21-035F8BC2C50E}"/>
    <cellStyle name="Normal 2 2 15 2 10" xfId="7864" xr:uid="{DB32EA7C-1C95-4577-ABB4-0199227FE37E}"/>
    <cellStyle name="Normal 2 2 15 2 11" xfId="7865" xr:uid="{9719D671-7C44-4169-A0A8-AF4AB4EBB436}"/>
    <cellStyle name="Normal 2 2 15 2 12" xfId="7866" xr:uid="{A69CAAA0-59F2-4E52-B14C-80F657481259}"/>
    <cellStyle name="Normal 2 2 15 2 13" xfId="7867" xr:uid="{967CF09F-BE80-4EB4-BF27-18122FED8FA7}"/>
    <cellStyle name="Normal 2 2 15 2 2" xfId="7868" xr:uid="{62C5F720-6F99-44FE-BC52-F8F65B951EF3}"/>
    <cellStyle name="Normal 2 2 15 2 2 10" xfId="7869" xr:uid="{1926587F-4424-4285-8B0E-223889E8DA72}"/>
    <cellStyle name="Normal 2 2 15 2 2 11" xfId="7870" xr:uid="{1C47CEBE-36C7-408D-9D5E-4B39A3480AB2}"/>
    <cellStyle name="Normal 2 2 15 2 2 2" xfId="7871" xr:uid="{523CB145-D8A3-459F-9262-C0586DE1AE4E}"/>
    <cellStyle name="Normal 2 2 15 2 2 2 2" xfId="7872" xr:uid="{226F707C-6008-47A3-BB8C-25566FA0D7F6}"/>
    <cellStyle name="Normal 2 2 15 2 2 2 2 2" xfId="7873" xr:uid="{A411948B-2BFA-49C7-8635-29E476357A3A}"/>
    <cellStyle name="Normal 2 2 15 2 2 2 3" xfId="7874" xr:uid="{10F4F4CF-D042-4504-BC5B-838DEDD5AF3D}"/>
    <cellStyle name="Normal 2 2 15 2 2 2 4" xfId="7875" xr:uid="{54AB2363-4BA1-408D-8C9F-AE4C95B693A6}"/>
    <cellStyle name="Normal 2 2 15 2 2 2 5" xfId="7876" xr:uid="{4EF87ACC-2635-4C10-9692-6F7447884FEC}"/>
    <cellStyle name="Normal 2 2 15 2 2 3" xfId="7877" xr:uid="{4814C213-AAB2-4A4A-BADB-B8EFBDED4C80}"/>
    <cellStyle name="Normal 2 2 15 2 2 3 2" xfId="7878" xr:uid="{419D41FA-714D-4328-944B-C0360E5CEF3D}"/>
    <cellStyle name="Normal 2 2 15 2 2 4" xfId="7879" xr:uid="{6B5255E8-93B7-4792-B823-868FED0E22D8}"/>
    <cellStyle name="Normal 2 2 15 2 2 5" xfId="7880" xr:uid="{93985D90-DC4B-4BF0-9675-8715389D33AC}"/>
    <cellStyle name="Normal 2 2 15 2 2 6" xfId="7881" xr:uid="{58FDDF85-321A-401A-843F-FC2B12654894}"/>
    <cellStyle name="Normal 2 2 15 2 2 7" xfId="7882" xr:uid="{7E6DB1FD-1011-4025-B3A5-A0B58CF6173B}"/>
    <cellStyle name="Normal 2 2 15 2 2 8" xfId="7883" xr:uid="{60E1D5EE-7693-4B04-B6B8-74658814724A}"/>
    <cellStyle name="Normal 2 2 15 2 2 9" xfId="7884" xr:uid="{7FC777F8-9438-476B-A9A4-1284530AA953}"/>
    <cellStyle name="Normal 2 2 15 2 3" xfId="7885" xr:uid="{B23BC52A-8D76-4793-BA34-FAFC1D8A90AE}"/>
    <cellStyle name="Normal 2 2 15 2 3 2" xfId="7886" xr:uid="{FE2B484C-4A26-468F-AD1E-3DF66742E25C}"/>
    <cellStyle name="Normal 2 2 15 2 3 2 2" xfId="7887" xr:uid="{76C6B758-C988-4A26-8225-9595A281E0FD}"/>
    <cellStyle name="Normal 2 2 15 2 3 3" xfId="7888" xr:uid="{13549501-CCE0-4D80-96EE-CBDC2AF59F9D}"/>
    <cellStyle name="Normal 2 2 15 2 3 4" xfId="7889" xr:uid="{3C08F63E-11BE-428A-95E7-62403AA362BE}"/>
    <cellStyle name="Normal 2 2 15 2 3 5" xfId="7890" xr:uid="{3EA7B964-299C-4094-AE97-3BE1C1A52A44}"/>
    <cellStyle name="Normal 2 2 15 2 4" xfId="7891" xr:uid="{6DE9DFBA-406C-446E-B435-AB411ABC1BED}"/>
    <cellStyle name="Normal 2 2 15 2 4 2" xfId="7892" xr:uid="{156BF320-B5FA-44C8-80B6-7B9CFBD0E8E7}"/>
    <cellStyle name="Normal 2 2 15 2 5" xfId="7893" xr:uid="{0A3014C2-6A2A-4780-A0EA-1288179A6206}"/>
    <cellStyle name="Normal 2 2 15 2 6" xfId="7894" xr:uid="{19012373-1EDC-4D08-8381-566BCFED9571}"/>
    <cellStyle name="Normal 2 2 15 2 7" xfId="7895" xr:uid="{8770948F-3A4F-49D5-A62D-CDCDBA7FAD26}"/>
    <cellStyle name="Normal 2 2 15 2 8" xfId="7896" xr:uid="{7F524F7B-F682-4D33-9856-4855DCF97649}"/>
    <cellStyle name="Normal 2 2 15 2 9" xfId="7897" xr:uid="{AA7089A6-F4E8-410E-95AC-AD4EB1A81825}"/>
    <cellStyle name="Normal 2 2 15 3" xfId="7898" xr:uid="{6656A89A-E8F9-4B4C-A0D5-5B6501B56702}"/>
    <cellStyle name="Normal 2 2 15 3 10" xfId="7899" xr:uid="{D2492B9C-E4A8-4FAE-B8A1-E188C1CFC6A7}"/>
    <cellStyle name="Normal 2 2 15 3 11" xfId="7900" xr:uid="{17A7336F-BF7F-49A6-A393-E327740F0F05}"/>
    <cellStyle name="Normal 2 2 15 3 2" xfId="7901" xr:uid="{0D59F0F0-1951-44CB-AD7E-13465521296A}"/>
    <cellStyle name="Normal 2 2 15 3 2 2" xfId="7902" xr:uid="{511184B9-E0EA-43F7-89B8-34934F0E77AC}"/>
    <cellStyle name="Normal 2 2 15 3 2 2 2" xfId="7903" xr:uid="{FDE0C487-0613-4D87-9DBA-40A4FB5EDF4E}"/>
    <cellStyle name="Normal 2 2 15 3 2 3" xfId="7904" xr:uid="{603DCC58-CC7D-4FBE-98B8-A5B5AC0D8860}"/>
    <cellStyle name="Normal 2 2 15 3 2 4" xfId="7905" xr:uid="{490A75DC-201B-4B6D-B2A4-AFA7B1DD9A91}"/>
    <cellStyle name="Normal 2 2 15 3 2 5" xfId="7906" xr:uid="{993874B0-20BD-4ADE-8D80-F6D955A486FC}"/>
    <cellStyle name="Normal 2 2 15 3 3" xfId="7907" xr:uid="{87C9DA41-8067-4ECF-A659-DFD7F2F944FB}"/>
    <cellStyle name="Normal 2 2 15 3 3 2" xfId="7908" xr:uid="{BE77EE8A-5E32-4138-B422-36BDBF245EE1}"/>
    <cellStyle name="Normal 2 2 15 3 4" xfId="7909" xr:uid="{0B935049-0F70-4FC9-988A-8AB8CF74E5A1}"/>
    <cellStyle name="Normal 2 2 15 3 5" xfId="7910" xr:uid="{B2E26521-73AF-409E-BC3C-BBE7FF35FF22}"/>
    <cellStyle name="Normal 2 2 15 3 6" xfId="7911" xr:uid="{A8FD49A5-FFE1-4E52-80FA-600DCB35440F}"/>
    <cellStyle name="Normal 2 2 15 3 7" xfId="7912" xr:uid="{C933B295-1A8B-49F3-B2E7-978354C0911F}"/>
    <cellStyle name="Normal 2 2 15 3 8" xfId="7913" xr:uid="{D96D466C-B3CB-4C4C-B869-7FB0E5624A83}"/>
    <cellStyle name="Normal 2 2 15 3 9" xfId="7914" xr:uid="{4188784D-4169-4CBB-BA1C-1D287FC4CCDF}"/>
    <cellStyle name="Normal 2 2 15 4" xfId="7915" xr:uid="{D28B7D58-F87D-440A-9FDE-253D0F74AD67}"/>
    <cellStyle name="Normal 2 2 15 4 2" xfId="7916" xr:uid="{36F87076-1354-4672-BBF9-8D01C08C36F3}"/>
    <cellStyle name="Normal 2 2 15 4 2 2" xfId="7917" xr:uid="{6AB166EB-A929-470D-AFF6-0DED9A35E0AE}"/>
    <cellStyle name="Normal 2 2 15 4 3" xfId="7918" xr:uid="{CF47C1FE-E646-4BBB-B155-4CFC13D70948}"/>
    <cellStyle name="Normal 2 2 15 4 4" xfId="7919" xr:uid="{D2B178F0-9227-4606-8D26-8179D3BEB1FF}"/>
    <cellStyle name="Normal 2 2 15 4 5" xfId="7920" xr:uid="{A6C17247-76B1-4228-A6C7-39BBBF5C8CC4}"/>
    <cellStyle name="Normal 2 2 15 5" xfId="7921" xr:uid="{420F022D-288D-4676-9D79-CCB28FABE39B}"/>
    <cellStyle name="Normal 2 2 15 5 2" xfId="7922" xr:uid="{F55E563C-8FB1-42DA-96D4-B150EB0DC49D}"/>
    <cellStyle name="Normal 2 2 15 6" xfId="7923" xr:uid="{3DAE8003-9D7B-41A9-96C1-273CCB25EA16}"/>
    <cellStyle name="Normal 2 2 15 7" xfId="7924" xr:uid="{2044183B-4445-438C-A0C5-6E8EEC097E5D}"/>
    <cellStyle name="Normal 2 2 15 8" xfId="7925" xr:uid="{D2708A9C-0E71-4467-A36F-798DB4096679}"/>
    <cellStyle name="Normal 2 2 15 9" xfId="7926" xr:uid="{0185DE99-6FA9-4D15-9B44-1B6AF335CC08}"/>
    <cellStyle name="Normal 2 2 16" xfId="7927" xr:uid="{8FE63F5A-74FE-4EE1-9063-E346E3DB1827}"/>
    <cellStyle name="Normal 2 2 16 10" xfId="7928" xr:uid="{18AF746E-5706-459B-9AAD-488E727B29E9}"/>
    <cellStyle name="Normal 2 2 16 11" xfId="7929" xr:uid="{6085DD76-5605-47AD-B422-ABC7C49D0DA3}"/>
    <cellStyle name="Normal 2 2 16 12" xfId="7930" xr:uid="{D61420B6-FBF3-453D-B0B7-8881938115CD}"/>
    <cellStyle name="Normal 2 2 16 13" xfId="7931" xr:uid="{7397D289-A35B-4E3C-90C8-6193C16D23E3}"/>
    <cellStyle name="Normal 2 2 16 14" xfId="7932" xr:uid="{C65B3A9D-C48A-4E3B-BCFC-719BBB01E378}"/>
    <cellStyle name="Normal 2 2 16 2" xfId="7933" xr:uid="{145EAD93-B7E4-4331-89B6-0EEC84150D6A}"/>
    <cellStyle name="Normal 2 2 16 2 10" xfId="7934" xr:uid="{2E7792FB-E7B7-4C2E-8FFB-AFC8E5814548}"/>
    <cellStyle name="Normal 2 2 16 2 11" xfId="7935" xr:uid="{BA1D1003-6404-4293-A46E-C7E0B81C9C1A}"/>
    <cellStyle name="Normal 2 2 16 2 12" xfId="7936" xr:uid="{1E4CF376-0048-4D38-924D-AEF2F8E22ECD}"/>
    <cellStyle name="Normal 2 2 16 2 13" xfId="7937" xr:uid="{7707152D-DF34-4E79-A784-B0EABA32528A}"/>
    <cellStyle name="Normal 2 2 16 2 2" xfId="7938" xr:uid="{1534F122-E25C-4582-8262-F224D438E335}"/>
    <cellStyle name="Normal 2 2 16 2 2 10" xfId="7939" xr:uid="{00B1E577-41AB-419D-B1BE-BB37D1EEA74E}"/>
    <cellStyle name="Normal 2 2 16 2 2 11" xfId="7940" xr:uid="{41A6879E-2D51-4C40-B289-B4FF32AE4FA1}"/>
    <cellStyle name="Normal 2 2 16 2 2 2" xfId="7941" xr:uid="{1DD4C30F-4403-4461-8471-15F45366D513}"/>
    <cellStyle name="Normal 2 2 16 2 2 2 2" xfId="7942" xr:uid="{799C25F9-549B-4A98-9A5B-E1FA89CA5ACE}"/>
    <cellStyle name="Normal 2 2 16 2 2 2 2 2" xfId="7943" xr:uid="{C85297DD-A03C-4846-88DD-64E94D5F9E63}"/>
    <cellStyle name="Normal 2 2 16 2 2 2 3" xfId="7944" xr:uid="{F159AA1D-AC57-46B2-B749-DC86645082B7}"/>
    <cellStyle name="Normal 2 2 16 2 2 2 4" xfId="7945" xr:uid="{AEC33092-0DF6-4885-8276-C98864DACF22}"/>
    <cellStyle name="Normal 2 2 16 2 2 2 5" xfId="7946" xr:uid="{1EE81BCE-A6DB-420A-9CDD-50608F53C2F0}"/>
    <cellStyle name="Normal 2 2 16 2 2 3" xfId="7947" xr:uid="{FC9E2EB9-6602-4CD1-BC90-A7289D989CE8}"/>
    <cellStyle name="Normal 2 2 16 2 2 3 2" xfId="7948" xr:uid="{24E8F82D-341B-424B-94F2-07FF066BC810}"/>
    <cellStyle name="Normal 2 2 16 2 2 4" xfId="7949" xr:uid="{41DDD663-202D-49B1-94FD-37816343429A}"/>
    <cellStyle name="Normal 2 2 16 2 2 5" xfId="7950" xr:uid="{A7E279A5-CBB1-42C0-A1C0-199157DDA29B}"/>
    <cellStyle name="Normal 2 2 16 2 2 6" xfId="7951" xr:uid="{DD9BD520-B7A0-44F4-9114-9440B1E90413}"/>
    <cellStyle name="Normal 2 2 16 2 2 7" xfId="7952" xr:uid="{C4BDE82F-5C7D-48F4-81DF-2FC5A34426ED}"/>
    <cellStyle name="Normal 2 2 16 2 2 8" xfId="7953" xr:uid="{4A4C36D3-E653-47F7-8516-BA5B44A5BA53}"/>
    <cellStyle name="Normal 2 2 16 2 2 9" xfId="7954" xr:uid="{F2535B58-7C74-41FE-BD1D-BB17F1BBDC23}"/>
    <cellStyle name="Normal 2 2 16 2 3" xfId="7955" xr:uid="{FF7E647F-16AD-4000-B632-4C6EDF19B52C}"/>
    <cellStyle name="Normal 2 2 16 2 3 2" xfId="7956" xr:uid="{FF893175-5095-40FA-9B5F-9CA05A0E963A}"/>
    <cellStyle name="Normal 2 2 16 2 3 2 2" xfId="7957" xr:uid="{653CA0BF-0F1F-4ABC-B2ED-827789CFD016}"/>
    <cellStyle name="Normal 2 2 16 2 3 3" xfId="7958" xr:uid="{1CB7713E-4C97-4731-B42E-93DE1D505F48}"/>
    <cellStyle name="Normal 2 2 16 2 3 4" xfId="7959" xr:uid="{35E59693-51C1-4F94-939A-3353AE1C6340}"/>
    <cellStyle name="Normal 2 2 16 2 3 5" xfId="7960" xr:uid="{A6021EEF-ABDB-48DB-BBD6-593E898448E2}"/>
    <cellStyle name="Normal 2 2 16 2 4" xfId="7961" xr:uid="{CE22A8C3-A930-4A80-B431-935019122C09}"/>
    <cellStyle name="Normal 2 2 16 2 4 2" xfId="7962" xr:uid="{7011FA6F-B737-414B-8ECA-E6F332FFEA91}"/>
    <cellStyle name="Normal 2 2 16 2 5" xfId="7963" xr:uid="{57E07189-3A0A-47B8-88A5-AB1909FA0D5A}"/>
    <cellStyle name="Normal 2 2 16 2 6" xfId="7964" xr:uid="{2ED8E407-659B-4091-9278-2AB63BAD6962}"/>
    <cellStyle name="Normal 2 2 16 2 7" xfId="7965" xr:uid="{5B530B43-335C-4520-9839-841D949769D9}"/>
    <cellStyle name="Normal 2 2 16 2 8" xfId="7966" xr:uid="{625FC186-4DCF-4518-927A-53F3FD68D1D5}"/>
    <cellStyle name="Normal 2 2 16 2 9" xfId="7967" xr:uid="{57E217CA-430A-4DDE-970E-F268E258D111}"/>
    <cellStyle name="Normal 2 2 16 3" xfId="7968" xr:uid="{C74C8E86-C795-4C71-9D5C-4D2EEBA0BDA5}"/>
    <cellStyle name="Normal 2 2 16 3 10" xfId="7969" xr:uid="{8460B209-5C33-4B11-B7A7-623C17E6706D}"/>
    <cellStyle name="Normal 2 2 16 3 11" xfId="7970" xr:uid="{4E04D8CB-1D7C-4CFF-88F4-5EAF20DF5025}"/>
    <cellStyle name="Normal 2 2 16 3 2" xfId="7971" xr:uid="{7A8F7EDA-0CF6-463D-9560-524836FB76C7}"/>
    <cellStyle name="Normal 2 2 16 3 2 2" xfId="7972" xr:uid="{F0914264-7DC8-488E-A91E-CC09535F5612}"/>
    <cellStyle name="Normal 2 2 16 3 2 2 2" xfId="7973" xr:uid="{B049D33F-3EEE-4312-B804-7302CE33442F}"/>
    <cellStyle name="Normal 2 2 16 3 2 3" xfId="7974" xr:uid="{26682F15-B631-4396-B155-A79150617A31}"/>
    <cellStyle name="Normal 2 2 16 3 2 4" xfId="7975" xr:uid="{CB766C0A-B29E-4421-9321-F191108B84D6}"/>
    <cellStyle name="Normal 2 2 16 3 2 5" xfId="7976" xr:uid="{15542283-CC58-4F35-8BD2-302CAC2928BE}"/>
    <cellStyle name="Normal 2 2 16 3 3" xfId="7977" xr:uid="{1AC2D669-EAB5-4A5D-9AF3-77A324851840}"/>
    <cellStyle name="Normal 2 2 16 3 3 2" xfId="7978" xr:uid="{88E94929-0999-4D0D-9FA7-2874C0D2FBF6}"/>
    <cellStyle name="Normal 2 2 16 3 4" xfId="7979" xr:uid="{8E0788A3-7DB9-4660-AA60-B60CCF9D4605}"/>
    <cellStyle name="Normal 2 2 16 3 5" xfId="7980" xr:uid="{90486AA9-898C-467A-A33A-BB66D7B3955C}"/>
    <cellStyle name="Normal 2 2 16 3 6" xfId="7981" xr:uid="{5A7D1C30-5C2A-454F-B62A-54349725894F}"/>
    <cellStyle name="Normal 2 2 16 3 7" xfId="7982" xr:uid="{62AB3AA0-4A20-48CD-8802-B3F8A73837D5}"/>
    <cellStyle name="Normal 2 2 16 3 8" xfId="7983" xr:uid="{FB8474C0-C174-4269-A248-5AF8DD6CB28C}"/>
    <cellStyle name="Normal 2 2 16 3 9" xfId="7984" xr:uid="{9042E136-D55A-46AF-867F-5DB713530428}"/>
    <cellStyle name="Normal 2 2 16 4" xfId="7985" xr:uid="{0074601B-6355-45FC-8006-DEB6E7C2942C}"/>
    <cellStyle name="Normal 2 2 16 4 2" xfId="7986" xr:uid="{3918151D-4762-4019-930D-BBEBF1A5B0DB}"/>
    <cellStyle name="Normal 2 2 16 4 2 2" xfId="7987" xr:uid="{CD72C5E6-20DE-4F1F-8E2B-5031A91E1178}"/>
    <cellStyle name="Normal 2 2 16 4 3" xfId="7988" xr:uid="{6678AA4C-CB33-412A-820C-EF41F0B729DD}"/>
    <cellStyle name="Normal 2 2 16 4 4" xfId="7989" xr:uid="{DFE28510-79E9-47E7-84E5-CCFAB320E4F6}"/>
    <cellStyle name="Normal 2 2 16 4 5" xfId="7990" xr:uid="{1F4ADC97-2BE5-49A2-86B7-AAC42DCC950A}"/>
    <cellStyle name="Normal 2 2 16 5" xfId="7991" xr:uid="{D8757EAA-F758-42C6-ABBB-EDE32837A00E}"/>
    <cellStyle name="Normal 2 2 16 5 2" xfId="7992" xr:uid="{9A7535F8-47BD-4CAE-B840-46CA8806CA9A}"/>
    <cellStyle name="Normal 2 2 16 6" xfId="7993" xr:uid="{ABE37D98-A691-4CC6-8469-85D28F24CC26}"/>
    <cellStyle name="Normal 2 2 16 7" xfId="7994" xr:uid="{B27B3CA6-E481-4130-ACC9-EAB83C6CF661}"/>
    <cellStyle name="Normal 2 2 16 8" xfId="7995" xr:uid="{55F800E1-EDF5-4B91-923A-B7BB5E8EE5BA}"/>
    <cellStyle name="Normal 2 2 16 9" xfId="7996" xr:uid="{1659B606-62E6-428B-9463-72E05626C4CB}"/>
    <cellStyle name="Normal 2 2 17" xfId="7997" xr:uid="{2B4A317A-9849-4670-9B68-12147401BC18}"/>
    <cellStyle name="Normal 2 2 17 10" xfId="7998" xr:uid="{8F673A12-183B-4C2A-AA79-35516B2EF245}"/>
    <cellStyle name="Normal 2 2 17 11" xfId="7999" xr:uid="{25515980-8913-4A8C-9FFE-B0DDDB0D59F6}"/>
    <cellStyle name="Normal 2 2 17 12" xfId="8000" xr:uid="{2E616A79-DD2F-4F62-B9D8-0E9637A8C863}"/>
    <cellStyle name="Normal 2 2 17 13" xfId="8001" xr:uid="{D00488E7-FCFF-48C2-AE9F-E24AB28BCECC}"/>
    <cellStyle name="Normal 2 2 17 14" xfId="8002" xr:uid="{DBCA604D-FABE-436C-B1C5-58075D59EDC6}"/>
    <cellStyle name="Normal 2 2 17 2" xfId="8003" xr:uid="{365DCE37-0A0B-4380-B439-39A43161B98F}"/>
    <cellStyle name="Normal 2 2 17 2 10" xfId="8004" xr:uid="{1F60D0C3-F967-40AF-B9C8-0832A8C75597}"/>
    <cellStyle name="Normal 2 2 17 2 11" xfId="8005" xr:uid="{B97179CA-BF47-4562-AD55-449771C94F0F}"/>
    <cellStyle name="Normal 2 2 17 2 12" xfId="8006" xr:uid="{7CE5EF01-0F9B-4900-ABF2-17B33B3139D4}"/>
    <cellStyle name="Normal 2 2 17 2 13" xfId="8007" xr:uid="{8D44BB7D-F972-499B-A09F-E59FADCB2BE1}"/>
    <cellStyle name="Normal 2 2 17 2 2" xfId="8008" xr:uid="{F1F74567-278B-46B8-B85F-BDAAEF2B1BBC}"/>
    <cellStyle name="Normal 2 2 17 2 2 10" xfId="8009" xr:uid="{C3C40993-55FC-40CC-9AFD-50ABE57EA750}"/>
    <cellStyle name="Normal 2 2 17 2 2 11" xfId="8010" xr:uid="{FE1F4BEC-3F8E-40E8-B39E-2F5BDE3211A4}"/>
    <cellStyle name="Normal 2 2 17 2 2 2" xfId="8011" xr:uid="{A52D4D2F-D67B-42C3-9CF0-226A92CCA084}"/>
    <cellStyle name="Normal 2 2 17 2 2 2 2" xfId="8012" xr:uid="{7BB9B3E6-FEEE-4832-8B1F-B6F5FA2D2FF8}"/>
    <cellStyle name="Normal 2 2 17 2 2 2 2 2" xfId="8013" xr:uid="{247AF897-DD37-4A74-AC53-DBE552966C5E}"/>
    <cellStyle name="Normal 2 2 17 2 2 2 3" xfId="8014" xr:uid="{98EA0BA6-6839-48AB-939C-5300B84223E5}"/>
    <cellStyle name="Normal 2 2 17 2 2 2 4" xfId="8015" xr:uid="{3CACF539-3F18-403D-ABD2-60E6FD414E9E}"/>
    <cellStyle name="Normal 2 2 17 2 2 2 5" xfId="8016" xr:uid="{ADD801C2-3D58-457E-82F0-00D7AAA97CEF}"/>
    <cellStyle name="Normal 2 2 17 2 2 3" xfId="8017" xr:uid="{1AF18085-EBEC-4DC9-982B-35C6C60F6FFC}"/>
    <cellStyle name="Normal 2 2 17 2 2 3 2" xfId="8018" xr:uid="{DFA154EF-D3FF-48A0-8B68-2F151A25857B}"/>
    <cellStyle name="Normal 2 2 17 2 2 4" xfId="8019" xr:uid="{571C5849-D6D7-4A74-8DBD-497422ABE22E}"/>
    <cellStyle name="Normal 2 2 17 2 2 5" xfId="8020" xr:uid="{D433BC6C-BEC9-44CD-8B70-166FBCE9F919}"/>
    <cellStyle name="Normal 2 2 17 2 2 6" xfId="8021" xr:uid="{3A731909-87B4-4516-AB72-14337BCD0B9B}"/>
    <cellStyle name="Normal 2 2 17 2 2 7" xfId="8022" xr:uid="{A3CD1ADD-7E6A-4047-BFB7-CAC3ED05A8EB}"/>
    <cellStyle name="Normal 2 2 17 2 2 8" xfId="8023" xr:uid="{41691CFB-5C7A-41F2-905B-82E12FD7A1DF}"/>
    <cellStyle name="Normal 2 2 17 2 2 9" xfId="8024" xr:uid="{1752D698-37B1-4A15-9FA5-C89A5DBD5E16}"/>
    <cellStyle name="Normal 2 2 17 2 3" xfId="8025" xr:uid="{9F0C93C9-8C54-4F8C-99FE-4D2D1A408539}"/>
    <cellStyle name="Normal 2 2 17 2 3 2" xfId="8026" xr:uid="{8A685F12-A71D-4D31-8F17-9579504353D4}"/>
    <cellStyle name="Normal 2 2 17 2 3 2 2" xfId="8027" xr:uid="{AAF73CA9-1545-4DC6-9938-C3C1AA66638F}"/>
    <cellStyle name="Normal 2 2 17 2 3 3" xfId="8028" xr:uid="{319B466A-823C-43A4-A89F-4B0771B38BE1}"/>
    <cellStyle name="Normal 2 2 17 2 3 4" xfId="8029" xr:uid="{4FF7443B-D7F1-47B1-A325-90AEF3192D89}"/>
    <cellStyle name="Normal 2 2 17 2 3 5" xfId="8030" xr:uid="{063F347E-C738-4DC4-A1E8-E88DD809D213}"/>
    <cellStyle name="Normal 2 2 17 2 4" xfId="8031" xr:uid="{A8DFB7A7-6610-439C-AC5D-1735D9CB735D}"/>
    <cellStyle name="Normal 2 2 17 2 4 2" xfId="8032" xr:uid="{F1EE5C72-29D7-4D84-B497-58AA57083C45}"/>
    <cellStyle name="Normal 2 2 17 2 5" xfId="8033" xr:uid="{4B00E8EE-1B5B-4CAA-8055-465A41CC6F03}"/>
    <cellStyle name="Normal 2 2 17 2 6" xfId="8034" xr:uid="{2E85C2B5-6987-4E66-8A5C-4427EE4F48A7}"/>
    <cellStyle name="Normal 2 2 17 2 7" xfId="8035" xr:uid="{448D6385-FF13-486E-A10B-5F511D78903A}"/>
    <cellStyle name="Normal 2 2 17 2 8" xfId="8036" xr:uid="{FAF99A1D-B756-401E-A7D9-11905228FA08}"/>
    <cellStyle name="Normal 2 2 17 2 9" xfId="8037" xr:uid="{54F5217F-01E2-49D8-93F2-0E54C02629CC}"/>
    <cellStyle name="Normal 2 2 17 3" xfId="8038" xr:uid="{E779B6A3-9954-4D1C-941D-A6457049988C}"/>
    <cellStyle name="Normal 2 2 17 3 10" xfId="8039" xr:uid="{922E5D65-4239-4F4F-9249-0DA027B6C8C6}"/>
    <cellStyle name="Normal 2 2 17 3 11" xfId="8040" xr:uid="{5E6409B6-76B7-40C4-91E2-DEE6057F92D8}"/>
    <cellStyle name="Normal 2 2 17 3 2" xfId="8041" xr:uid="{13C2BB08-AFBA-4F1B-B5DB-08FFFDA72DE5}"/>
    <cellStyle name="Normal 2 2 17 3 2 2" xfId="8042" xr:uid="{AEA0B25C-E6FA-47D4-BC18-148E81506D64}"/>
    <cellStyle name="Normal 2 2 17 3 2 2 2" xfId="8043" xr:uid="{DBB2D55E-A692-4D55-A81B-0D8A16319AC7}"/>
    <cellStyle name="Normal 2 2 17 3 2 3" xfId="8044" xr:uid="{0242DF0B-4060-4704-8738-71F38DA1EA02}"/>
    <cellStyle name="Normal 2 2 17 3 2 4" xfId="8045" xr:uid="{59A66A06-50ED-4976-A33D-48320D0FA621}"/>
    <cellStyle name="Normal 2 2 17 3 2 5" xfId="8046" xr:uid="{7514964E-6678-44D5-BD77-3E9CAB8A7BB9}"/>
    <cellStyle name="Normal 2 2 17 3 3" xfId="8047" xr:uid="{1DA4B615-19CF-49CF-A708-E5F78113A592}"/>
    <cellStyle name="Normal 2 2 17 3 3 2" xfId="8048" xr:uid="{ACBA8229-1E74-46D6-AB9D-D4147332BC08}"/>
    <cellStyle name="Normal 2 2 17 3 4" xfId="8049" xr:uid="{225B6C71-623D-4549-9555-068DE7740B01}"/>
    <cellStyle name="Normal 2 2 17 3 5" xfId="8050" xr:uid="{B17E38AC-5CEA-444E-A9AD-AF134DF4102A}"/>
    <cellStyle name="Normal 2 2 17 3 6" xfId="8051" xr:uid="{14EA602C-16BF-4319-99A6-FFC0F35D9152}"/>
    <cellStyle name="Normal 2 2 17 3 7" xfId="8052" xr:uid="{131B1F23-D75C-4CED-BC53-D3350D71859C}"/>
    <cellStyle name="Normal 2 2 17 3 8" xfId="8053" xr:uid="{1DA86CA5-6772-4FAB-ACBB-BDAA6C903A31}"/>
    <cellStyle name="Normal 2 2 17 3 9" xfId="8054" xr:uid="{D59D0CB5-C324-479C-B851-69C1332B8647}"/>
    <cellStyle name="Normal 2 2 17 4" xfId="8055" xr:uid="{0827B573-C180-491F-98F4-72C0A954B4E0}"/>
    <cellStyle name="Normal 2 2 17 4 2" xfId="8056" xr:uid="{23F64AED-FAB8-4D58-B1C4-A3DD2B735974}"/>
    <cellStyle name="Normal 2 2 17 4 2 2" xfId="8057" xr:uid="{961ABF6D-603F-49DB-B7BF-1EC8F2258E5E}"/>
    <cellStyle name="Normal 2 2 17 4 3" xfId="8058" xr:uid="{39FF2766-B155-4889-B29B-F2DC442CC0A6}"/>
    <cellStyle name="Normal 2 2 17 4 4" xfId="8059" xr:uid="{00924C4F-648F-48DA-8242-7F033798F0EB}"/>
    <cellStyle name="Normal 2 2 17 4 5" xfId="8060" xr:uid="{0C5F3BB6-00AA-4C19-9FA7-592184D21026}"/>
    <cellStyle name="Normal 2 2 17 5" xfId="8061" xr:uid="{8F33FD61-B2D8-453D-B792-F42D331B3F63}"/>
    <cellStyle name="Normal 2 2 17 5 2" xfId="8062" xr:uid="{E7BA8EA4-B8E0-4794-8EF1-F6754D28EB5C}"/>
    <cellStyle name="Normal 2 2 17 6" xfId="8063" xr:uid="{D4E7BF08-DC21-4BDB-A412-398350EF73E1}"/>
    <cellStyle name="Normal 2 2 17 7" xfId="8064" xr:uid="{30DE2068-4F73-448D-A0F4-8F9C91367788}"/>
    <cellStyle name="Normal 2 2 17 8" xfId="8065" xr:uid="{1C183CDA-F0E5-4D39-A9EB-134075140166}"/>
    <cellStyle name="Normal 2 2 17 9" xfId="8066" xr:uid="{9C08265A-6EF0-45E0-A854-3A9C320A4DB4}"/>
    <cellStyle name="Normal 2 2 18" xfId="8067" xr:uid="{24E7C980-1313-41F2-A259-7F67D3A93D81}"/>
    <cellStyle name="Normal 2 2 18 10" xfId="8068" xr:uid="{F01DA651-3E64-4BA4-AAC9-371DBDC42DA1}"/>
    <cellStyle name="Normal 2 2 18 11" xfId="8069" xr:uid="{87608304-1F23-4AB5-8CBF-CA014E59626E}"/>
    <cellStyle name="Normal 2 2 18 12" xfId="8070" xr:uid="{2D021F81-DC28-4714-9756-D38BF0CA1C58}"/>
    <cellStyle name="Normal 2 2 18 13" xfId="8071" xr:uid="{F50793BA-9305-468C-A93B-0D0334306279}"/>
    <cellStyle name="Normal 2 2 18 14" xfId="8072" xr:uid="{1B519EEF-CBC0-4E1A-98B7-26C3CA943334}"/>
    <cellStyle name="Normal 2 2 18 2" xfId="8073" xr:uid="{9E323F01-2F00-429C-88A7-8DE8D934340E}"/>
    <cellStyle name="Normal 2 2 18 2 10" xfId="8074" xr:uid="{27C6F354-26FA-41BD-986D-A2CBBEB020D3}"/>
    <cellStyle name="Normal 2 2 18 2 11" xfId="8075" xr:uid="{D801DFBD-C6FC-4E20-9BE1-D30B7B592179}"/>
    <cellStyle name="Normal 2 2 18 2 12" xfId="8076" xr:uid="{A1EA1A72-733A-4F72-AC24-FA521ECD0771}"/>
    <cellStyle name="Normal 2 2 18 2 13" xfId="8077" xr:uid="{18340BBC-0980-4DD1-979A-B6277117FDB4}"/>
    <cellStyle name="Normal 2 2 18 2 2" xfId="8078" xr:uid="{09C16B8C-0AAC-44CB-98E0-3F275C26D32D}"/>
    <cellStyle name="Normal 2 2 18 2 2 10" xfId="8079" xr:uid="{E6B34CC1-CF6A-4F60-B30F-AC54114E8BBF}"/>
    <cellStyle name="Normal 2 2 18 2 2 11" xfId="8080" xr:uid="{C7B634F8-A279-4522-AC56-355D81AC2439}"/>
    <cellStyle name="Normal 2 2 18 2 2 2" xfId="8081" xr:uid="{C6BEA671-6CC6-4422-BAE3-21628DF33BDC}"/>
    <cellStyle name="Normal 2 2 18 2 2 2 2" xfId="8082" xr:uid="{DD1DADC7-A40D-4B55-A87A-61A23C8DA039}"/>
    <cellStyle name="Normal 2 2 18 2 2 2 2 2" xfId="8083" xr:uid="{7F04A0DC-CFBE-4370-AC70-EA4C4D4FCB2B}"/>
    <cellStyle name="Normal 2 2 18 2 2 2 3" xfId="8084" xr:uid="{900F5F37-1009-4DFD-AEA3-8170A0E35DA0}"/>
    <cellStyle name="Normal 2 2 18 2 2 2 4" xfId="8085" xr:uid="{ADC5D342-17E1-456D-8EEB-CA2F8A6DFE65}"/>
    <cellStyle name="Normal 2 2 18 2 2 2 5" xfId="8086" xr:uid="{9E1FD3AF-A148-47A8-97A2-724776011817}"/>
    <cellStyle name="Normal 2 2 18 2 2 3" xfId="8087" xr:uid="{CE45C069-C8DF-49CA-9055-7F199BEA078D}"/>
    <cellStyle name="Normal 2 2 18 2 2 3 2" xfId="8088" xr:uid="{916B41FE-CAC0-469B-8018-A033F6683EAC}"/>
    <cellStyle name="Normal 2 2 18 2 2 4" xfId="8089" xr:uid="{2972ED6F-7017-4560-8295-7AE94A535E71}"/>
    <cellStyle name="Normal 2 2 18 2 2 5" xfId="8090" xr:uid="{FED5F1D7-773F-4F01-86E5-AFD33495FB5E}"/>
    <cellStyle name="Normal 2 2 18 2 2 6" xfId="8091" xr:uid="{7685D82B-DE17-4CA1-AC9D-1FB4732F7753}"/>
    <cellStyle name="Normal 2 2 18 2 2 7" xfId="8092" xr:uid="{873CFAA4-1314-4726-A7B5-C455C0B1281B}"/>
    <cellStyle name="Normal 2 2 18 2 2 8" xfId="8093" xr:uid="{D4852D2C-2D9E-48CB-88FB-CD1AE1C0853F}"/>
    <cellStyle name="Normal 2 2 18 2 2 9" xfId="8094" xr:uid="{50003F96-324F-4066-86A7-13DB16378F40}"/>
    <cellStyle name="Normal 2 2 18 2 3" xfId="8095" xr:uid="{132CBB56-D040-46D5-96B3-0637D46C5D32}"/>
    <cellStyle name="Normal 2 2 18 2 3 2" xfId="8096" xr:uid="{A0AFBD43-B959-4BDC-9922-ECE3AF1908D8}"/>
    <cellStyle name="Normal 2 2 18 2 3 2 2" xfId="8097" xr:uid="{8935E427-6D86-485F-9410-3EC99588AA55}"/>
    <cellStyle name="Normal 2 2 18 2 3 3" xfId="8098" xr:uid="{5493F508-FC76-4BAE-85DC-B76AAB7FD716}"/>
    <cellStyle name="Normal 2 2 18 2 3 4" xfId="8099" xr:uid="{ED002505-8908-44C8-B36A-B8C5F09A491A}"/>
    <cellStyle name="Normal 2 2 18 2 3 5" xfId="8100" xr:uid="{545DD315-05D0-4A4D-A9F6-F5D91409B8A1}"/>
    <cellStyle name="Normal 2 2 18 2 4" xfId="8101" xr:uid="{A7C1DAF9-BDEC-46CD-8D79-8F39D39D72AA}"/>
    <cellStyle name="Normal 2 2 18 2 4 2" xfId="8102" xr:uid="{A6D4C6B6-6186-4B0C-81D9-7F64E867D5CA}"/>
    <cellStyle name="Normal 2 2 18 2 5" xfId="8103" xr:uid="{B60F4298-7C49-47E1-8CF0-5CC751587165}"/>
    <cellStyle name="Normal 2 2 18 2 6" xfId="8104" xr:uid="{22D254E7-BCBD-4137-8854-7702E4563178}"/>
    <cellStyle name="Normal 2 2 18 2 7" xfId="8105" xr:uid="{CBD4EE7A-40E6-46D6-A6D0-D08902DAB614}"/>
    <cellStyle name="Normal 2 2 18 2 8" xfId="8106" xr:uid="{2C5D0DF1-B4FA-4212-89B4-09D78AA70397}"/>
    <cellStyle name="Normal 2 2 18 2 9" xfId="8107" xr:uid="{1C51684A-B0B0-4E1F-AD02-5A64E207A6AB}"/>
    <cellStyle name="Normal 2 2 18 3" xfId="8108" xr:uid="{6BEFE981-B8F3-437B-BFE8-73486B8F8A3D}"/>
    <cellStyle name="Normal 2 2 18 3 10" xfId="8109" xr:uid="{3E717742-859C-40F9-BC6D-86315E917CBA}"/>
    <cellStyle name="Normal 2 2 18 3 11" xfId="8110" xr:uid="{ABA444EA-48F5-40A7-9AFC-53C40276E720}"/>
    <cellStyle name="Normal 2 2 18 3 2" xfId="8111" xr:uid="{488FBAAE-179A-42DA-AAC2-976975373038}"/>
    <cellStyle name="Normal 2 2 18 3 2 2" xfId="8112" xr:uid="{1321DA7F-1514-4048-A198-3D01FBC92BDE}"/>
    <cellStyle name="Normal 2 2 18 3 2 2 2" xfId="8113" xr:uid="{2392A72A-204F-43CB-82D4-EF0D0938C992}"/>
    <cellStyle name="Normal 2 2 18 3 2 3" xfId="8114" xr:uid="{AC11C818-ED5A-45F9-9095-96AE77CE3DF4}"/>
    <cellStyle name="Normal 2 2 18 3 2 4" xfId="8115" xr:uid="{6AB826E9-DC1A-48DE-B0D9-A29F69C65EDA}"/>
    <cellStyle name="Normal 2 2 18 3 2 5" xfId="8116" xr:uid="{F6E5BB04-42C4-4C43-82E3-69ADC7B4147C}"/>
    <cellStyle name="Normal 2 2 18 3 3" xfId="8117" xr:uid="{6F9A0A1E-D34D-4637-8684-72DC9A4BC4DD}"/>
    <cellStyle name="Normal 2 2 18 3 3 2" xfId="8118" xr:uid="{F75BB6A2-76C7-4AF5-823C-2485F954323F}"/>
    <cellStyle name="Normal 2 2 18 3 4" xfId="8119" xr:uid="{253C2ACC-C837-453B-8C8D-AF3C273FD7DE}"/>
    <cellStyle name="Normal 2 2 18 3 5" xfId="8120" xr:uid="{BA8F0774-457C-48B7-93B7-2A8FEFD7A7F7}"/>
    <cellStyle name="Normal 2 2 18 3 6" xfId="8121" xr:uid="{90B41B62-3F06-4CC5-8A46-749D4E00C214}"/>
    <cellStyle name="Normal 2 2 18 3 7" xfId="8122" xr:uid="{20532A16-ED69-4771-8491-645304FA5B94}"/>
    <cellStyle name="Normal 2 2 18 3 8" xfId="8123" xr:uid="{B888BFCC-C551-4360-85C0-9C6C4C1BE643}"/>
    <cellStyle name="Normal 2 2 18 3 9" xfId="8124" xr:uid="{BD35B2C5-32B6-4ECB-AFFE-22862437E60C}"/>
    <cellStyle name="Normal 2 2 18 4" xfId="8125" xr:uid="{3C86DA65-5551-4A74-A189-704365095718}"/>
    <cellStyle name="Normal 2 2 18 4 2" xfId="8126" xr:uid="{B7A34384-AEAD-4707-A997-A114611EB326}"/>
    <cellStyle name="Normal 2 2 18 4 2 2" xfId="8127" xr:uid="{F3EBE5D0-A73B-4D29-99AF-EE341B2BCFA8}"/>
    <cellStyle name="Normal 2 2 18 4 3" xfId="8128" xr:uid="{47B23F68-5435-4452-84A5-82840B72D894}"/>
    <cellStyle name="Normal 2 2 18 4 4" xfId="8129" xr:uid="{32DB6F99-CA33-4579-BD75-C03566A0D9F5}"/>
    <cellStyle name="Normal 2 2 18 4 5" xfId="8130" xr:uid="{9F79C156-0398-4971-8513-0A3DDB1F86BE}"/>
    <cellStyle name="Normal 2 2 18 5" xfId="8131" xr:uid="{6D93A050-00FC-4EBF-9AF1-E08DC7FF7CBE}"/>
    <cellStyle name="Normal 2 2 18 5 2" xfId="8132" xr:uid="{34C0954B-1DCA-4AC2-BC16-A33CF1847712}"/>
    <cellStyle name="Normal 2 2 18 6" xfId="8133" xr:uid="{BA5E8883-3EB1-436A-808E-9491AF7433F5}"/>
    <cellStyle name="Normal 2 2 18 7" xfId="8134" xr:uid="{A9677748-7B39-4A72-8859-6B9F1B2BB803}"/>
    <cellStyle name="Normal 2 2 18 8" xfId="8135" xr:uid="{C84147CC-BB81-4AD7-B236-7840EBB8A522}"/>
    <cellStyle name="Normal 2 2 18 9" xfId="8136" xr:uid="{776B8BB2-E5E7-49DC-9C81-D1B04D886352}"/>
    <cellStyle name="Normal 2 2 19" xfId="8137" xr:uid="{FA7DAB77-DDD5-4555-B422-4C8B98D205DB}"/>
    <cellStyle name="Normal 2 2 19 10" xfId="8138" xr:uid="{4349324C-FE09-4F8C-97B4-FBE846E8D196}"/>
    <cellStyle name="Normal 2 2 19 11" xfId="8139" xr:uid="{F0A0711D-01EE-4F3C-BA11-AC6E890CFBBC}"/>
    <cellStyle name="Normal 2 2 19 12" xfId="8140" xr:uid="{6E783A67-661E-459A-ABBE-82BB8F42B638}"/>
    <cellStyle name="Normal 2 2 19 13" xfId="8141" xr:uid="{66168229-A804-4229-BB7E-FF4CC0283A35}"/>
    <cellStyle name="Normal 2 2 19 2" xfId="8142" xr:uid="{4CA5FBEF-0E3E-4B91-B38A-44E0A0090B2F}"/>
    <cellStyle name="Normal 2 2 19 2 10" xfId="8143" xr:uid="{FA5BF520-4B80-4C3E-BF3A-2E10D6F88903}"/>
    <cellStyle name="Normal 2 2 19 2 11" xfId="8144" xr:uid="{B797ECC7-0521-43E8-9DFD-EE5FE6966DAC}"/>
    <cellStyle name="Normal 2 2 19 2 2" xfId="8145" xr:uid="{0F346298-55BC-413C-81E0-5B437A1CF969}"/>
    <cellStyle name="Normal 2 2 19 2 2 2" xfId="8146" xr:uid="{B15E05D1-0FFF-48E2-A8F1-D97D9EE9FDF0}"/>
    <cellStyle name="Normal 2 2 19 2 2 2 2" xfId="8147" xr:uid="{28D645CB-B275-4129-A4DE-8549B128C368}"/>
    <cellStyle name="Normal 2 2 19 2 2 3" xfId="8148" xr:uid="{7CBB32AD-8D67-4B55-9225-906592A46FFD}"/>
    <cellStyle name="Normal 2 2 19 2 2 4" xfId="8149" xr:uid="{F6DBA48D-318D-401E-B56B-5F6768EF6495}"/>
    <cellStyle name="Normal 2 2 19 2 2 5" xfId="8150" xr:uid="{CECBDA9A-9FCD-4009-B581-E245E9116BC2}"/>
    <cellStyle name="Normal 2 2 19 2 3" xfId="8151" xr:uid="{E1907C31-C562-4ED0-B539-D7EECB7DE5FC}"/>
    <cellStyle name="Normal 2 2 19 2 3 2" xfId="8152" xr:uid="{6630048D-D2A8-4154-8D7E-F356ECB9C721}"/>
    <cellStyle name="Normal 2 2 19 2 4" xfId="8153" xr:uid="{78BC8525-1237-4145-ADB3-B9836CD23551}"/>
    <cellStyle name="Normal 2 2 19 2 5" xfId="8154" xr:uid="{D67692D3-7729-497E-AE03-B95A81863814}"/>
    <cellStyle name="Normal 2 2 19 2 6" xfId="8155" xr:uid="{1D6AE14C-2CC5-47D1-8F13-9BB5522C89B3}"/>
    <cellStyle name="Normal 2 2 19 2 7" xfId="8156" xr:uid="{4ED16754-3BB1-4093-82E0-CBDD11B7FA18}"/>
    <cellStyle name="Normal 2 2 19 2 8" xfId="8157" xr:uid="{5C9D30FB-0BFC-4649-9F79-9933A6D982BB}"/>
    <cellStyle name="Normal 2 2 19 2 9" xfId="8158" xr:uid="{4D4FF6C3-B096-4E48-876E-2820DD0C1A3A}"/>
    <cellStyle name="Normal 2 2 19 3" xfId="8159" xr:uid="{819BD4C1-8B97-4C27-B79C-974EFC3BB9FA}"/>
    <cellStyle name="Normal 2 2 19 3 2" xfId="8160" xr:uid="{49340740-56FF-4F18-98AD-FA512A27056F}"/>
    <cellStyle name="Normal 2 2 19 3 2 2" xfId="8161" xr:uid="{73411D70-DFCF-4320-BE91-108CEBFC6AD0}"/>
    <cellStyle name="Normal 2 2 19 3 3" xfId="8162" xr:uid="{9C9CE9AF-8205-4435-B16D-174F60915C8A}"/>
    <cellStyle name="Normal 2 2 19 3 4" xfId="8163" xr:uid="{D119C55E-E484-4E28-BDD3-FB85192B9E33}"/>
    <cellStyle name="Normal 2 2 19 3 5" xfId="8164" xr:uid="{16975ABC-D6AD-4834-8BCE-9C076A39A0E9}"/>
    <cellStyle name="Normal 2 2 19 4" xfId="8165" xr:uid="{768E7D8A-751A-49C3-BEC1-6F194B0FF09E}"/>
    <cellStyle name="Normal 2 2 19 4 2" xfId="8166" xr:uid="{3062264E-D1AD-49FB-A7EB-1BE8943FE161}"/>
    <cellStyle name="Normal 2 2 19 5" xfId="8167" xr:uid="{946EE2D4-1A67-48F0-B519-BAF22B02050A}"/>
    <cellStyle name="Normal 2 2 19 6" xfId="8168" xr:uid="{C17701E3-F594-423F-8E82-2F40293578E9}"/>
    <cellStyle name="Normal 2 2 19 7" xfId="8169" xr:uid="{3F5B61FE-55F2-461D-998E-29F44050C7C3}"/>
    <cellStyle name="Normal 2 2 19 8" xfId="8170" xr:uid="{76131FFC-F0E0-44E2-A5CB-E485EC675E8D}"/>
    <cellStyle name="Normal 2 2 19 9" xfId="8171" xr:uid="{CDC91F33-FF9B-4D5A-B124-8F43B31CC65F}"/>
    <cellStyle name="Normal 2 2 2" xfId="8172" xr:uid="{CDA1FE78-EEBE-480C-B81D-D1A061E104CB}"/>
    <cellStyle name="Normal 2 2 2 10" xfId="8173" xr:uid="{BDD51674-9079-46D9-A180-97F55F293B7D}"/>
    <cellStyle name="Normal 2 2 2 11" xfId="8174" xr:uid="{EDDBFDEA-5DFF-4AA2-8F92-5D3685C3796C}"/>
    <cellStyle name="Normal 2 2 2 12" xfId="8175" xr:uid="{3ADD4E4A-FF41-43CB-8027-6CA1E7C35B44}"/>
    <cellStyle name="Normal 2 2 2 13" xfId="8176" xr:uid="{23DE2A5F-1BDF-4316-92D0-F918B6B51782}"/>
    <cellStyle name="Normal 2 2 2 14" xfId="8177" xr:uid="{92F62519-1E62-4271-8314-2A2D444E70B5}"/>
    <cellStyle name="Normal 2 2 2 15" xfId="8178" xr:uid="{758D256A-F228-4C35-98B2-27683A07B1E8}"/>
    <cellStyle name="Normal 2 2 2 16" xfId="8179" xr:uid="{E8EDA5B9-08C8-43D1-9B18-3BF798667B38}"/>
    <cellStyle name="Normal 2 2 2 2" xfId="8180" xr:uid="{AA535018-DF13-4E6B-95E1-759717383551}"/>
    <cellStyle name="Normal 2 2 2 2 10" xfId="8181" xr:uid="{DDD80DD4-D8EA-407E-ADAE-904474BD3955}"/>
    <cellStyle name="Normal 2 2 2 2 11" xfId="8182" xr:uid="{BF1C78AB-F061-44CB-BB3E-CEE08E0F66E4}"/>
    <cellStyle name="Normal 2 2 2 2 12" xfId="8183" xr:uid="{73851045-F63C-4678-98AA-91F421CC41AE}"/>
    <cellStyle name="Normal 2 2 2 2 13" xfId="8184" xr:uid="{7CDB04E4-D96C-41C4-9743-199D186A173F}"/>
    <cellStyle name="Normal 2 2 2 2 2" xfId="8185" xr:uid="{024CD560-5DA5-49EF-9AC0-6B4FC4783388}"/>
    <cellStyle name="Normal 2 2 2 2 2 10" xfId="8186" xr:uid="{A304EB4C-8999-4C7C-B533-6877469EC7B1}"/>
    <cellStyle name="Normal 2 2 2 2 2 11" xfId="8187" xr:uid="{696A9181-CAB4-4BD0-8F59-01FD260DBC71}"/>
    <cellStyle name="Normal 2 2 2 2 2 2" xfId="8188" xr:uid="{AE311F59-37DA-49BD-A3EC-627120028149}"/>
    <cellStyle name="Normal 2 2 2 2 2 2 2" xfId="8189" xr:uid="{2E332B11-17B2-40D7-9142-F67963AB3BC6}"/>
    <cellStyle name="Normal 2 2 2 2 2 2 2 2" xfId="8190" xr:uid="{AEC758A7-3640-4D7A-8397-6DF635656C54}"/>
    <cellStyle name="Normal 2 2 2 2 2 2 3" xfId="8191" xr:uid="{47EB4494-9691-4DB2-A5ED-B8C7C8DE8ED5}"/>
    <cellStyle name="Normal 2 2 2 2 2 2 4" xfId="8192" xr:uid="{A55BC634-F161-4744-8EAD-933BC584C56E}"/>
    <cellStyle name="Normal 2 2 2 2 2 2 5" xfId="8193" xr:uid="{2E9210D5-8EEE-4C70-A473-42846106AA7B}"/>
    <cellStyle name="Normal 2 2 2 2 2 3" xfId="8194" xr:uid="{47806815-2A58-460F-BC18-ECA5099E86DE}"/>
    <cellStyle name="Normal 2 2 2 2 2 3 2" xfId="8195" xr:uid="{03577D42-CA09-4464-A193-0D506AE7833F}"/>
    <cellStyle name="Normal 2 2 2 2 2 4" xfId="8196" xr:uid="{DC16F808-4B1B-4D2E-BEAD-FF34A1C73646}"/>
    <cellStyle name="Normal 2 2 2 2 2 5" xfId="8197" xr:uid="{041F2495-FD6A-4063-83BE-0547B69BC12F}"/>
    <cellStyle name="Normal 2 2 2 2 2 6" xfId="8198" xr:uid="{E106DFA9-50F8-472D-A947-A3C2C4FFC5DC}"/>
    <cellStyle name="Normal 2 2 2 2 2 7" xfId="8199" xr:uid="{FC29F397-9246-4229-90B3-C777369113F1}"/>
    <cellStyle name="Normal 2 2 2 2 2 8" xfId="8200" xr:uid="{FC0A0FF7-1682-4070-9FF5-1AB41A558488}"/>
    <cellStyle name="Normal 2 2 2 2 2 9" xfId="8201" xr:uid="{3C62EEA2-346C-4FD2-BE7A-BB7363D484FA}"/>
    <cellStyle name="Normal 2 2 2 2 3" xfId="8202" xr:uid="{E5CE1700-F19D-4087-A308-09502C9123BC}"/>
    <cellStyle name="Normal 2 2 2 2 3 2" xfId="8203" xr:uid="{598B9477-ABC9-4F91-87E5-E5045BD393E7}"/>
    <cellStyle name="Normal 2 2 2 2 3 2 2" xfId="8204" xr:uid="{5625887A-4890-44D4-9656-8A8C57F8C1D3}"/>
    <cellStyle name="Normal 2 2 2 2 3 3" xfId="8205" xr:uid="{16B42BE5-E4DB-4861-9C84-81E4727213BE}"/>
    <cellStyle name="Normal 2 2 2 2 3 4" xfId="8206" xr:uid="{CB4A85FB-0B4A-4813-A958-EC3FEB266FF3}"/>
    <cellStyle name="Normal 2 2 2 2 3 5" xfId="8207" xr:uid="{EE861F1C-B879-4F3D-BCD0-712BA5EF5698}"/>
    <cellStyle name="Normal 2 2 2 2 4" xfId="8208" xr:uid="{029C41A5-3F70-4E97-AD17-16A439B4E3F1}"/>
    <cellStyle name="Normal 2 2 2 2 4 2" xfId="8209" xr:uid="{9D951EE9-2A2E-4DDA-872E-151813C917B8}"/>
    <cellStyle name="Normal 2 2 2 2 5" xfId="8210" xr:uid="{F4CF6A45-78F8-4954-8EF2-93247FA21A35}"/>
    <cellStyle name="Normal 2 2 2 2 6" xfId="8211" xr:uid="{D9BDF409-AFB0-499C-A3AD-8E1141029422}"/>
    <cellStyle name="Normal 2 2 2 2 7" xfId="8212" xr:uid="{FD42A14F-E119-44EF-A7E4-239C3B4721DD}"/>
    <cellStyle name="Normal 2 2 2 2 8" xfId="8213" xr:uid="{EC4F9168-3BF8-4DCF-93A5-B1C5ABFB84C5}"/>
    <cellStyle name="Normal 2 2 2 2 9" xfId="8214" xr:uid="{FDB1090A-4CCA-4736-896E-6A7D4128948D}"/>
    <cellStyle name="Normal 2 2 2 3" xfId="8215" xr:uid="{A1FACB67-1785-4DBC-B83B-BC9A9450BF91}"/>
    <cellStyle name="Normal 2 2 2 3 10" xfId="8216" xr:uid="{8B5ECC60-5268-4F52-BB97-49D0268DF9DA}"/>
    <cellStyle name="Normal 2 2 2 3 11" xfId="8217" xr:uid="{86161F0D-6A8D-4FA6-A95E-B869CAE807F8}"/>
    <cellStyle name="Normal 2 2 2 3 2" xfId="8218" xr:uid="{AF51EA70-6111-4294-A043-82B85E3CB590}"/>
    <cellStyle name="Normal 2 2 2 3 2 2" xfId="8219" xr:uid="{952ADC42-2AE2-461C-A8AE-3E3E27816072}"/>
    <cellStyle name="Normal 2 2 2 3 2 2 2" xfId="8220" xr:uid="{17FAE1FA-D0DA-4599-9383-D92BCCBCEB26}"/>
    <cellStyle name="Normal 2 2 2 3 2 3" xfId="8221" xr:uid="{534692BA-FECA-49F4-AABC-F5B054EA4EF6}"/>
    <cellStyle name="Normal 2 2 2 3 2 4" xfId="8222" xr:uid="{265C24F3-5B20-49C9-B4B9-2B11E6C2A77E}"/>
    <cellStyle name="Normal 2 2 2 3 2 5" xfId="8223" xr:uid="{02AC00CD-EC04-427A-B168-811E907C5C88}"/>
    <cellStyle name="Normal 2 2 2 3 3" xfId="8224" xr:uid="{3903358D-AB74-493D-8B06-C5E560CD49A5}"/>
    <cellStyle name="Normal 2 2 2 3 3 2" xfId="8225" xr:uid="{15655394-416B-4873-88B9-0D026CB9347B}"/>
    <cellStyle name="Normal 2 2 2 3 4" xfId="8226" xr:uid="{7B82B4DF-D7E9-47B3-B366-9C94E819306B}"/>
    <cellStyle name="Normal 2 2 2 3 5" xfId="8227" xr:uid="{75C7DC4F-4F11-4FA3-991F-19663312E14C}"/>
    <cellStyle name="Normal 2 2 2 3 6" xfId="8228" xr:uid="{B7CBF25C-F83C-413E-9804-E80BBF6B80F8}"/>
    <cellStyle name="Normal 2 2 2 3 7" xfId="8229" xr:uid="{605EA079-75A7-4DFF-87C2-FD8A3E064493}"/>
    <cellStyle name="Normal 2 2 2 3 8" xfId="8230" xr:uid="{F4B49528-774C-44BE-BF8D-A87118AFB8BC}"/>
    <cellStyle name="Normal 2 2 2 3 9" xfId="8231" xr:uid="{F0317007-1747-4FB7-A94C-91127988EB65}"/>
    <cellStyle name="Normal 2 2 2 4" xfId="8232" xr:uid="{DA8EFE5D-416F-43C3-9DF6-212B5A8A92DE}"/>
    <cellStyle name="Normal 2 2 2 4 2" xfId="8233" xr:uid="{E4601889-F30C-452F-B8B3-EA0511182194}"/>
    <cellStyle name="Normal 2 2 2 4 2 2" xfId="8234" xr:uid="{7A50BCC0-8D79-438C-8F2F-6DBFAC5A293B}"/>
    <cellStyle name="Normal 2 2 2 4 3" xfId="8235" xr:uid="{503AA4CC-AC7B-4C81-8D25-EB2B10A02817}"/>
    <cellStyle name="Normal 2 2 2 4 4" xfId="8236" xr:uid="{88427163-6251-4799-8C11-6293B1F5374F}"/>
    <cellStyle name="Normal 2 2 2 4 5" xfId="8237" xr:uid="{DA95E774-244A-41D7-84F0-53D1B5FBA696}"/>
    <cellStyle name="Normal 2 2 2 5" xfId="8238" xr:uid="{C23AD589-325E-4212-AEA6-CA6A9092C4CF}"/>
    <cellStyle name="Normal 2 2 2 5 2" xfId="8239" xr:uid="{BA5AD359-0077-4DC0-8D80-BCA416BD8664}"/>
    <cellStyle name="Normal 2 2 2 6" xfId="8240" xr:uid="{A68A21E6-18F7-4606-BAC4-797C5CF07CC7}"/>
    <cellStyle name="Normal 2 2 2 7" xfId="8241" xr:uid="{548C8CCA-CA64-42C6-BC1E-8BBEB984EAE9}"/>
    <cellStyle name="Normal 2 2 2 8" xfId="8242" xr:uid="{50753289-9976-405E-B010-E2111BF33CBA}"/>
    <cellStyle name="Normal 2 2 2 9" xfId="8243" xr:uid="{9F8E9C57-51EC-4B42-8F5D-0347E295F2EE}"/>
    <cellStyle name="Normal 2 2 20" xfId="8244" xr:uid="{EA200092-FDEE-4AC7-90A4-26BB214A3F82}"/>
    <cellStyle name="Normal 2 2 20 10" xfId="8245" xr:uid="{B317DD5A-725F-4228-99A8-5263531B8A10}"/>
    <cellStyle name="Normal 2 2 20 11" xfId="8246" xr:uid="{90E78CAF-10F3-41F1-997A-3D27685E3A95}"/>
    <cellStyle name="Normal 2 2 20 12" xfId="8247" xr:uid="{92520D9B-67E7-4DC5-A84F-415CEDDE419D}"/>
    <cellStyle name="Normal 2 2 20 2" xfId="8248" xr:uid="{ADDDC960-0E68-4677-A6AA-66FE5891D4EC}"/>
    <cellStyle name="Normal 2 2 20 2 2" xfId="8249" xr:uid="{9DF031C5-A5BE-461C-84E3-6D626E462097}"/>
    <cellStyle name="Normal 2 2 20 2 2 2" xfId="8250" xr:uid="{E993B98D-80BD-4361-ABB2-02C0BCF3BF1E}"/>
    <cellStyle name="Normal 2 2 20 2 3" xfId="8251" xr:uid="{7834CE5D-99E6-4471-86C2-0A8B3960C8AB}"/>
    <cellStyle name="Normal 2 2 20 2 4" xfId="8252" xr:uid="{1588D1F7-B401-4FB3-8C17-42E645BD915D}"/>
    <cellStyle name="Normal 2 2 20 2 5" xfId="8253" xr:uid="{381A73CD-00C5-4628-938F-C3D2E1065081}"/>
    <cellStyle name="Normal 2 2 20 3" xfId="8254" xr:uid="{97F224BA-FDD2-492F-A76E-AACF3E55DF5F}"/>
    <cellStyle name="Normal 2 2 20 3 2" xfId="8255" xr:uid="{7535C2AC-8FD5-4B70-A731-BB3E53979084}"/>
    <cellStyle name="Normal 2 2 20 4" xfId="8256" xr:uid="{8E2DD448-C7A1-4A9D-A5C6-ADBE9A10A639}"/>
    <cellStyle name="Normal 2 2 20 5" xfId="8257" xr:uid="{D7A6FC93-1740-4AA7-A4AA-629D2E80BB30}"/>
    <cellStyle name="Normal 2 2 20 6" xfId="8258" xr:uid="{9B92A39D-355C-45EA-BB9A-C365874A0946}"/>
    <cellStyle name="Normal 2 2 20 7" xfId="8259" xr:uid="{8106D632-2402-4E71-986E-94551AABBF76}"/>
    <cellStyle name="Normal 2 2 20 8" xfId="8260" xr:uid="{D6FF3C79-D207-4FEF-AEC9-D62BD50C34C6}"/>
    <cellStyle name="Normal 2 2 20 9" xfId="8261" xr:uid="{539B42F1-0134-47FF-AD2B-DD87B291283C}"/>
    <cellStyle name="Normal 2 2 21" xfId="8262" xr:uid="{F3F9E8D0-9AAE-414F-AC3D-5871110D182E}"/>
    <cellStyle name="Normal 2 2 21 2" xfId="8263" xr:uid="{6D58AD02-6F91-4475-AF94-9C9FC1D45DCD}"/>
    <cellStyle name="Normal 2 2 21 2 2" xfId="8264" xr:uid="{7D084383-D0DD-4224-B012-06F566E6730B}"/>
    <cellStyle name="Normal 2 2 21 3" xfId="8265" xr:uid="{AC87E40F-6BAD-4160-90BA-8018FF3C4847}"/>
    <cellStyle name="Normal 2 2 21 4" xfId="8266" xr:uid="{8BC968DA-C996-4FDF-A781-A05F3F8FD12A}"/>
    <cellStyle name="Normal 2 2 21 5" xfId="8267" xr:uid="{B4503276-AF27-4E11-9F40-BAC677F3072A}"/>
    <cellStyle name="Normal 2 2 22" xfId="8268" xr:uid="{34E3D205-E8D6-4556-AA2E-05C0A734FF3F}"/>
    <cellStyle name="Normal 2 2 22 2" xfId="8269" xr:uid="{2A957805-1CE0-4AD6-97B8-E013DA321215}"/>
    <cellStyle name="Normal 2 2 23" xfId="8270" xr:uid="{78F1E8E0-FEC0-4FBA-B23E-61C6486F3D89}"/>
    <cellStyle name="Normal 2 2 24" xfId="8271" xr:uid="{1FDDDA08-35DB-4C6E-8A16-88AE09DCFCA5}"/>
    <cellStyle name="Normal 2 2 25" xfId="8272" xr:uid="{6A5339BD-70FB-496C-B885-B893401442EC}"/>
    <cellStyle name="Normal 2 2 26" xfId="8273" xr:uid="{6A212EC1-1517-422D-A847-555184ABA410}"/>
    <cellStyle name="Normal 2 2 27" xfId="8274" xr:uid="{AE9F753F-0F38-44F4-959A-0605BC91FF10}"/>
    <cellStyle name="Normal 2 2 28" xfId="8275" xr:uid="{962FDFDB-FD75-429B-A36B-BC0E962E6F0A}"/>
    <cellStyle name="Normal 2 2 29" xfId="8276" xr:uid="{7DC25C46-6AA7-4662-8AF1-F9DE5E962E7D}"/>
    <cellStyle name="Normal 2 2 3" xfId="8277" xr:uid="{489FB606-83CD-4BBA-BE1A-68EC6FAAFBB5}"/>
    <cellStyle name="Normal 2 2 3 10" xfId="8278" xr:uid="{76286D92-4B57-45A5-9C5B-530A69FE266A}"/>
    <cellStyle name="Normal 2 2 3 11" xfId="8279" xr:uid="{4EB779EC-0FC1-4BFC-819B-59B13A10FDFC}"/>
    <cellStyle name="Normal 2 2 3 12" xfId="8280" xr:uid="{03AE2176-FA83-4F5F-A51F-9B670305B93E}"/>
    <cellStyle name="Normal 2 2 3 13" xfId="8281" xr:uid="{23F6B3A7-5245-40E6-BA0D-94F1F14B4855}"/>
    <cellStyle name="Normal 2 2 3 14" xfId="8282" xr:uid="{97AA2092-BA5C-4323-8F05-C0F78ADB07E8}"/>
    <cellStyle name="Normal 2 2 3 15" xfId="8283" xr:uid="{030C3757-F3FB-4799-8A2A-F78284307C6B}"/>
    <cellStyle name="Normal 2 2 3 2" xfId="8284" xr:uid="{7AD07647-97C0-4BD9-BB37-D238160EFB38}"/>
    <cellStyle name="Normal 2 2 3 2 10" xfId="8285" xr:uid="{A4260FAF-BEB7-4DAA-B931-25B7CD9CFCD1}"/>
    <cellStyle name="Normal 2 2 3 2 11" xfId="8286" xr:uid="{EA597E7D-6044-47B5-B222-4DA18734CFB8}"/>
    <cellStyle name="Normal 2 2 3 2 12" xfId="8287" xr:uid="{48343234-7CBF-40E8-A04C-D82049F48046}"/>
    <cellStyle name="Normal 2 2 3 2 13" xfId="8288" xr:uid="{4F835800-8D1A-4DDB-AF55-9491117B502D}"/>
    <cellStyle name="Normal 2 2 3 2 2" xfId="8289" xr:uid="{C327245F-AEE1-4270-9C31-A5A065D99F34}"/>
    <cellStyle name="Normal 2 2 3 2 2 10" xfId="8290" xr:uid="{77E9B235-39C2-4D04-AAEE-80E8434780AA}"/>
    <cellStyle name="Normal 2 2 3 2 2 11" xfId="8291" xr:uid="{DF61F741-A53E-4748-8784-D3506EEAAC27}"/>
    <cellStyle name="Normal 2 2 3 2 2 2" xfId="8292" xr:uid="{A54B4F92-6468-486C-B9DB-11C724FB959E}"/>
    <cellStyle name="Normal 2 2 3 2 2 2 2" xfId="8293" xr:uid="{F246452E-F4AC-46F5-8E26-9891F8A6BFF9}"/>
    <cellStyle name="Normal 2 2 3 2 2 2 2 2" xfId="8294" xr:uid="{7221C271-2915-4975-A35B-8987F431A536}"/>
    <cellStyle name="Normal 2 2 3 2 2 2 3" xfId="8295" xr:uid="{B7B55E38-45E9-4986-970E-0B55BA53BF46}"/>
    <cellStyle name="Normal 2 2 3 2 2 2 4" xfId="8296" xr:uid="{85292F3D-8716-45D9-BEB9-797F0000DAB9}"/>
    <cellStyle name="Normal 2 2 3 2 2 2 5" xfId="8297" xr:uid="{18143304-6B20-46E6-8D1F-3BB7A1CF9C34}"/>
    <cellStyle name="Normal 2 2 3 2 2 3" xfId="8298" xr:uid="{0EAF3096-543B-436B-B9EA-89D5E63A0912}"/>
    <cellStyle name="Normal 2 2 3 2 2 3 2" xfId="8299" xr:uid="{8479B533-CA1D-4AC3-96C1-3EEF0657F3E8}"/>
    <cellStyle name="Normal 2 2 3 2 2 4" xfId="8300" xr:uid="{49CC7D86-0B50-4B18-9580-22264A9BD6D3}"/>
    <cellStyle name="Normal 2 2 3 2 2 5" xfId="8301" xr:uid="{F2BA96C3-D5BE-4E93-90BD-9A8DED8BEDDE}"/>
    <cellStyle name="Normal 2 2 3 2 2 6" xfId="8302" xr:uid="{634B9EE7-BE2F-41CC-9CB7-363E99A12484}"/>
    <cellStyle name="Normal 2 2 3 2 2 7" xfId="8303" xr:uid="{24DEF4D0-7F68-4C58-A813-920A10E83CB5}"/>
    <cellStyle name="Normal 2 2 3 2 2 8" xfId="8304" xr:uid="{55884F1E-541E-4456-8CDC-4A60BD457E59}"/>
    <cellStyle name="Normal 2 2 3 2 2 9" xfId="8305" xr:uid="{494C92BF-CDDA-4B6A-B37A-77C8AC348BA9}"/>
    <cellStyle name="Normal 2 2 3 2 3" xfId="8306" xr:uid="{E79680B9-2E82-425C-953C-B28D22792477}"/>
    <cellStyle name="Normal 2 2 3 2 3 2" xfId="8307" xr:uid="{3D1F8EF8-CEE1-471D-9291-CA23FB9D44C5}"/>
    <cellStyle name="Normal 2 2 3 2 3 2 2" xfId="8308" xr:uid="{A53C54C0-6ABE-43D3-B1C5-D5BF4824F2B6}"/>
    <cellStyle name="Normal 2 2 3 2 3 3" xfId="8309" xr:uid="{52A3DE6E-FC47-424C-BC6E-A07035E2C71E}"/>
    <cellStyle name="Normal 2 2 3 2 3 4" xfId="8310" xr:uid="{B149D116-3B92-412D-8263-9D03BC190D9D}"/>
    <cellStyle name="Normal 2 2 3 2 3 5" xfId="8311" xr:uid="{D120E792-FB71-4FCE-8B26-F1262834D4B1}"/>
    <cellStyle name="Normal 2 2 3 2 4" xfId="8312" xr:uid="{AACA87FF-25A5-42C0-936B-26C517D03429}"/>
    <cellStyle name="Normal 2 2 3 2 4 2" xfId="8313" xr:uid="{6A1B8012-5E6D-4FB3-A44E-9132D492BF51}"/>
    <cellStyle name="Normal 2 2 3 2 5" xfId="8314" xr:uid="{54C572BD-660A-421B-A18A-0788FE4EB188}"/>
    <cellStyle name="Normal 2 2 3 2 6" xfId="8315" xr:uid="{FE745B82-43F5-44AE-A9DD-F99E528A005A}"/>
    <cellStyle name="Normal 2 2 3 2 7" xfId="8316" xr:uid="{32B8416C-163E-4F75-81CF-214E91897E03}"/>
    <cellStyle name="Normal 2 2 3 2 8" xfId="8317" xr:uid="{1192995A-B63F-4F42-95AE-339224169762}"/>
    <cellStyle name="Normal 2 2 3 2 9" xfId="8318" xr:uid="{6C0C53AC-D939-43A9-8755-C53534217AF2}"/>
    <cellStyle name="Normal 2 2 3 3" xfId="8319" xr:uid="{72AC3214-23CD-4DE4-849F-687B4EE6B9E1}"/>
    <cellStyle name="Normal 2 2 3 3 10" xfId="8320" xr:uid="{E8E48AD9-FF3A-464D-B764-4BECDBFD37C5}"/>
    <cellStyle name="Normal 2 2 3 3 11" xfId="8321" xr:uid="{2AC434C0-0FA1-464F-817A-89B7D8E164D1}"/>
    <cellStyle name="Normal 2 2 3 3 2" xfId="8322" xr:uid="{C334392A-C5C6-4452-ADBE-37B74892C279}"/>
    <cellStyle name="Normal 2 2 3 3 2 2" xfId="8323" xr:uid="{4FBCF93A-A884-4436-889E-280CE176F612}"/>
    <cellStyle name="Normal 2 2 3 3 2 2 2" xfId="8324" xr:uid="{32282288-5D89-41A2-A3DE-6647BF6B9968}"/>
    <cellStyle name="Normal 2 2 3 3 2 3" xfId="8325" xr:uid="{54D3536C-AC0A-4684-A8F0-28EF3DE0FAE2}"/>
    <cellStyle name="Normal 2 2 3 3 2 4" xfId="8326" xr:uid="{2072C896-473C-4BE1-88B6-DA021EC6DC8B}"/>
    <cellStyle name="Normal 2 2 3 3 2 5" xfId="8327" xr:uid="{CE58B0E7-A2FE-43D7-BD86-11B7299B434D}"/>
    <cellStyle name="Normal 2 2 3 3 3" xfId="8328" xr:uid="{014240D2-5343-492F-8AC3-17D543B77440}"/>
    <cellStyle name="Normal 2 2 3 3 3 2" xfId="8329" xr:uid="{D3A05EFD-CBAD-4A1C-9312-7B4069041D06}"/>
    <cellStyle name="Normal 2 2 3 3 4" xfId="8330" xr:uid="{D5B44C3A-5681-4F18-A1BE-92855AE15C74}"/>
    <cellStyle name="Normal 2 2 3 3 5" xfId="8331" xr:uid="{17397EA5-746C-457B-9B66-CDB9355B7FAC}"/>
    <cellStyle name="Normal 2 2 3 3 6" xfId="8332" xr:uid="{8AABD14A-1D7A-4AB5-B217-138311D26A49}"/>
    <cellStyle name="Normal 2 2 3 3 7" xfId="8333" xr:uid="{965B77C0-4E57-4EC8-832E-81CB5253AC5E}"/>
    <cellStyle name="Normal 2 2 3 3 8" xfId="8334" xr:uid="{EB09E06F-83DD-49E0-8E2F-C41BBFF1B171}"/>
    <cellStyle name="Normal 2 2 3 3 9" xfId="8335" xr:uid="{5A7825A9-D5FF-470F-BE2B-F8627940E9B9}"/>
    <cellStyle name="Normal 2 2 3 4" xfId="8336" xr:uid="{56C81395-A361-4F9D-999C-B54D63DF6CBD}"/>
    <cellStyle name="Normal 2 2 3 4 2" xfId="8337" xr:uid="{754AA1E6-6215-4B62-B088-E37DC3227D87}"/>
    <cellStyle name="Normal 2 2 3 4 2 2" xfId="8338" xr:uid="{D3F361FF-C01E-4216-A960-28268EDBFA63}"/>
    <cellStyle name="Normal 2 2 3 4 3" xfId="8339" xr:uid="{27D03775-5DF2-4DE2-898E-8B84AD2EBA25}"/>
    <cellStyle name="Normal 2 2 3 4 4" xfId="8340" xr:uid="{436BF0FF-4D56-44B6-9DF6-1E8DC5EECDEC}"/>
    <cellStyle name="Normal 2 2 3 4 5" xfId="8341" xr:uid="{9573077C-1EC6-433B-8BB9-36426032920F}"/>
    <cellStyle name="Normal 2 2 3 5" xfId="8342" xr:uid="{ACAA42C8-4844-4AD2-A0CF-4ECCCE6849BF}"/>
    <cellStyle name="Normal 2 2 3 5 2" xfId="8343" xr:uid="{F46B0481-3DCB-4E2C-9063-273318910A8F}"/>
    <cellStyle name="Normal 2 2 3 6" xfId="8344" xr:uid="{A41310C3-CF3F-4858-8D96-40E1866D2998}"/>
    <cellStyle name="Normal 2 2 3 7" xfId="8345" xr:uid="{0CE8310C-7175-44DB-956F-3B13B26DAB5A}"/>
    <cellStyle name="Normal 2 2 3 8" xfId="8346" xr:uid="{82C4E26B-D375-4FCA-81FF-C34CFC417941}"/>
    <cellStyle name="Normal 2 2 3 9" xfId="8347" xr:uid="{34CDC19D-92DF-4D42-93BB-B2141AEB0D0F}"/>
    <cellStyle name="Normal 2 2 30" xfId="8348" xr:uid="{9CB3379C-4A26-42DD-AB11-5F6A3EB3B19D}"/>
    <cellStyle name="Normal 2 2 31" xfId="8349" xr:uid="{0D56D7FF-F7CD-44B0-9FC7-F83B2306E57C}"/>
    <cellStyle name="Normal 2 2 32" xfId="8350" xr:uid="{48029D14-9D27-49ED-9D20-2ECCAC15D0B8}"/>
    <cellStyle name="Normal 2 2 33" xfId="8351" xr:uid="{33EB32ED-8EBA-4131-B763-01705F9B4F90}"/>
    <cellStyle name="Normal 2 2 34" xfId="8352" xr:uid="{12413B5A-737D-4265-8280-649DF1E1D107}"/>
    <cellStyle name="Normal 2 2 35" xfId="8353" xr:uid="{01643750-8B8F-4DCD-9025-03B5BB306422}"/>
    <cellStyle name="Normal 2 2 36" xfId="8354" xr:uid="{60FEEDFA-ECF6-4975-8EB0-B239D8D7E0EB}"/>
    <cellStyle name="Normal 2 2 37" xfId="8355" xr:uid="{9CCD0564-691C-4A1D-B079-025374F92DDF}"/>
    <cellStyle name="Normal 2 2 38" xfId="8356" xr:uid="{8A37E514-22C0-4EEB-A5B4-AA7FD45C767C}"/>
    <cellStyle name="Normal 2 2 39" xfId="8357" xr:uid="{2698355C-4411-4E52-B77F-41AB82C69618}"/>
    <cellStyle name="Normal 2 2 4" xfId="8358" xr:uid="{449F632A-D12E-4735-86BC-3A166FA2562E}"/>
    <cellStyle name="Normal 2 2 4 10" xfId="8359" xr:uid="{22E21CAB-5F3C-4DBA-BD9F-5FDB4883F0B2}"/>
    <cellStyle name="Normal 2 2 4 11" xfId="8360" xr:uid="{8DEA1568-FD0E-48CB-BF61-798AA101D841}"/>
    <cellStyle name="Normal 2 2 4 12" xfId="8361" xr:uid="{539B85B1-CBF9-4931-9C9E-CDB0EC2463FC}"/>
    <cellStyle name="Normal 2 2 4 13" xfId="8362" xr:uid="{0357F679-08A9-4DB2-89B4-5DF67B925FCE}"/>
    <cellStyle name="Normal 2 2 4 14" xfId="8363" xr:uid="{F19DCE93-B406-4E6D-93DB-BD3C47C3A12D}"/>
    <cellStyle name="Normal 2 2 4 15" xfId="8364" xr:uid="{7C7A1DFF-2513-4E4E-A016-E8BC201FBF53}"/>
    <cellStyle name="Normal 2 2 4 2" xfId="8365" xr:uid="{0DA6913D-788A-4315-825C-AA59BD8E3A8F}"/>
    <cellStyle name="Normal 2 2 4 2 10" xfId="8366" xr:uid="{6C18168E-B878-4F57-8D3C-C1B29B1CE6AA}"/>
    <cellStyle name="Normal 2 2 4 2 11" xfId="8367" xr:uid="{A5C3306B-402B-4613-8094-967E1C768D12}"/>
    <cellStyle name="Normal 2 2 4 2 12" xfId="8368" xr:uid="{358E8426-3002-46BF-AD1E-45AF0F378F11}"/>
    <cellStyle name="Normal 2 2 4 2 13" xfId="8369" xr:uid="{E86212AF-C85A-493E-8580-3040996C08C3}"/>
    <cellStyle name="Normal 2 2 4 2 2" xfId="8370" xr:uid="{A5401314-7A52-4F82-AF0E-0C9AE5C21320}"/>
    <cellStyle name="Normal 2 2 4 2 2 10" xfId="8371" xr:uid="{691A15C8-AE6A-4CF6-8C8C-D3063F1CBD6D}"/>
    <cellStyle name="Normal 2 2 4 2 2 11" xfId="8372" xr:uid="{B799C4E4-1B28-4639-A28E-37FDCB6A5A94}"/>
    <cellStyle name="Normal 2 2 4 2 2 2" xfId="8373" xr:uid="{FC09C567-C685-4C88-BF21-57EBB460C11F}"/>
    <cellStyle name="Normal 2 2 4 2 2 2 2" xfId="8374" xr:uid="{B9B5FE40-A12C-4666-B59B-889D5A33068A}"/>
    <cellStyle name="Normal 2 2 4 2 2 2 2 2" xfId="8375" xr:uid="{9F12681A-4576-4D4C-BD2E-0DE2C849DCC5}"/>
    <cellStyle name="Normal 2 2 4 2 2 2 3" xfId="8376" xr:uid="{35C336BB-63AF-4C25-8049-4B2DA45F802F}"/>
    <cellStyle name="Normal 2 2 4 2 2 2 4" xfId="8377" xr:uid="{E23312E5-755B-42BA-8404-AC7DC2DADDE5}"/>
    <cellStyle name="Normal 2 2 4 2 2 2 5" xfId="8378" xr:uid="{A2453006-F89E-41C5-B36D-5D377588AF65}"/>
    <cellStyle name="Normal 2 2 4 2 2 3" xfId="8379" xr:uid="{43D6F0DE-8E56-4FD8-A3D3-BDE1EED12FB2}"/>
    <cellStyle name="Normal 2 2 4 2 2 3 2" xfId="8380" xr:uid="{9F29D749-835A-4670-9629-D42D4DFA345A}"/>
    <cellStyle name="Normal 2 2 4 2 2 4" xfId="8381" xr:uid="{B0645037-F805-4B82-9495-C20A96E3AE38}"/>
    <cellStyle name="Normal 2 2 4 2 2 5" xfId="8382" xr:uid="{813C4590-D325-4608-A1F2-851644B3E30A}"/>
    <cellStyle name="Normal 2 2 4 2 2 6" xfId="8383" xr:uid="{5013B0B0-1051-4409-994D-E7A818C0C2C9}"/>
    <cellStyle name="Normal 2 2 4 2 2 7" xfId="8384" xr:uid="{F4977D6F-05C3-4203-AA85-784762C369F9}"/>
    <cellStyle name="Normal 2 2 4 2 2 8" xfId="8385" xr:uid="{6663E4C0-2EA1-4E01-8E05-4C0101D12434}"/>
    <cellStyle name="Normal 2 2 4 2 2 9" xfId="8386" xr:uid="{829BF82D-D977-44F8-9F05-3B0DB6BEE484}"/>
    <cellStyle name="Normal 2 2 4 2 3" xfId="8387" xr:uid="{B2995430-3369-40DA-822B-3F989A2226B7}"/>
    <cellStyle name="Normal 2 2 4 2 3 2" xfId="8388" xr:uid="{23D7C615-3B4C-4348-9E38-3E8DBF7BD431}"/>
    <cellStyle name="Normal 2 2 4 2 3 2 2" xfId="8389" xr:uid="{EA44EE2F-2CB6-4062-92E3-486F53C071CA}"/>
    <cellStyle name="Normal 2 2 4 2 3 3" xfId="8390" xr:uid="{581F6CAB-340C-408A-B32A-ABC7359BBDC0}"/>
    <cellStyle name="Normal 2 2 4 2 3 4" xfId="8391" xr:uid="{11670256-DB68-40F8-8064-4DE0066371C9}"/>
    <cellStyle name="Normal 2 2 4 2 3 5" xfId="8392" xr:uid="{70C43DF3-9288-4624-BB5A-10315A883BF0}"/>
    <cellStyle name="Normal 2 2 4 2 4" xfId="8393" xr:uid="{0D8D40D9-0CA9-4D64-9FBF-3E9AA7708BF0}"/>
    <cellStyle name="Normal 2 2 4 2 4 2" xfId="8394" xr:uid="{D5619213-C4FA-4643-B4D3-62F58F04651B}"/>
    <cellStyle name="Normal 2 2 4 2 5" xfId="8395" xr:uid="{57069BB0-8957-4056-9FA4-91C1F982AA7E}"/>
    <cellStyle name="Normal 2 2 4 2 6" xfId="8396" xr:uid="{3848ABAE-FAC0-434E-81F4-767628218AE5}"/>
    <cellStyle name="Normal 2 2 4 2 7" xfId="8397" xr:uid="{6F981C2C-0E5A-489A-AC63-F4CC9A0C329F}"/>
    <cellStyle name="Normal 2 2 4 2 8" xfId="8398" xr:uid="{0405D793-AA02-4788-B283-9C51651F46C5}"/>
    <cellStyle name="Normal 2 2 4 2 9" xfId="8399" xr:uid="{C08E84E8-BB35-4249-B03D-75A3717262CC}"/>
    <cellStyle name="Normal 2 2 4 3" xfId="8400" xr:uid="{CAD7D8D1-BBA8-4003-9D04-B3BA1983DE7F}"/>
    <cellStyle name="Normal 2 2 4 3 10" xfId="8401" xr:uid="{E83C2A20-6523-45E7-A0E9-C52ACE577079}"/>
    <cellStyle name="Normal 2 2 4 3 11" xfId="8402" xr:uid="{349D4D01-34EF-476D-BE6D-555195104B58}"/>
    <cellStyle name="Normal 2 2 4 3 2" xfId="8403" xr:uid="{5578D0B8-830C-4F6B-ACFD-3A86C12B443A}"/>
    <cellStyle name="Normal 2 2 4 3 2 2" xfId="8404" xr:uid="{14901E45-FA2E-4062-BB9E-09DBC3FC4EF9}"/>
    <cellStyle name="Normal 2 2 4 3 2 2 2" xfId="8405" xr:uid="{2BD4A0C0-758E-45CB-8D07-F78E01DDBEC1}"/>
    <cellStyle name="Normal 2 2 4 3 2 3" xfId="8406" xr:uid="{F6C45FFA-6367-43DE-BD08-00F61E54F70A}"/>
    <cellStyle name="Normal 2 2 4 3 2 4" xfId="8407" xr:uid="{E6C02BDF-4EE7-45B4-9459-4605AC7FDCEF}"/>
    <cellStyle name="Normal 2 2 4 3 2 5" xfId="8408" xr:uid="{5656E9CB-98DB-473B-A5F4-E0734630D2BA}"/>
    <cellStyle name="Normal 2 2 4 3 3" xfId="8409" xr:uid="{FC590E35-A2F1-4D37-94DA-AE2D8CC9F291}"/>
    <cellStyle name="Normal 2 2 4 3 3 2" xfId="8410" xr:uid="{B842EFA1-0642-4D43-BF68-4A2B29040069}"/>
    <cellStyle name="Normal 2 2 4 3 4" xfId="8411" xr:uid="{F96765F0-6EC1-4FC3-9C4A-96DF24C83647}"/>
    <cellStyle name="Normal 2 2 4 3 5" xfId="8412" xr:uid="{4D8F2777-2C61-4B8E-88B3-EF20B6B881FA}"/>
    <cellStyle name="Normal 2 2 4 3 6" xfId="8413" xr:uid="{AEAF9941-7746-4079-B75D-88E728D0CE6F}"/>
    <cellStyle name="Normal 2 2 4 3 7" xfId="8414" xr:uid="{9567B0E5-76AD-403E-8C8B-B1F18B60C303}"/>
    <cellStyle name="Normal 2 2 4 3 8" xfId="8415" xr:uid="{002DEE76-0245-4DCC-A355-9DFA0957BE83}"/>
    <cellStyle name="Normal 2 2 4 3 9" xfId="8416" xr:uid="{DAD40C1E-2486-4E2C-A525-C5947A6AB809}"/>
    <cellStyle name="Normal 2 2 4 4" xfId="8417" xr:uid="{86F9705F-ED95-4B48-AC55-A38CB3DF7AC9}"/>
    <cellStyle name="Normal 2 2 4 4 2" xfId="8418" xr:uid="{7512BC32-993E-4223-8AD8-4D1B5FA92B3D}"/>
    <cellStyle name="Normal 2 2 4 4 2 2" xfId="8419" xr:uid="{6DAED659-FE04-470C-A651-991E56537695}"/>
    <cellStyle name="Normal 2 2 4 4 3" xfId="8420" xr:uid="{8817DF94-91CF-48C8-9B12-341B5BE236D4}"/>
    <cellStyle name="Normal 2 2 4 4 4" xfId="8421" xr:uid="{47D3BEEA-673C-4287-BFAA-9DC960178418}"/>
    <cellStyle name="Normal 2 2 4 4 5" xfId="8422" xr:uid="{14F8419A-979E-479C-81B5-96D29BCDB72F}"/>
    <cellStyle name="Normal 2 2 4 5" xfId="8423" xr:uid="{1970AD10-B5AD-4EC1-9149-7644BB7E8343}"/>
    <cellStyle name="Normal 2 2 4 5 2" xfId="8424" xr:uid="{E7D4F655-4FAB-41D9-88AB-C34813CE7EE3}"/>
    <cellStyle name="Normal 2 2 4 6" xfId="8425" xr:uid="{E3359497-15F8-4FED-85A1-1F5A676CD26E}"/>
    <cellStyle name="Normal 2 2 4 7" xfId="8426" xr:uid="{3E11657E-18B0-4826-B2CD-D987D508D84E}"/>
    <cellStyle name="Normal 2 2 4 8" xfId="8427" xr:uid="{26D4676B-10A5-45B4-BFC4-FFDEB65E859E}"/>
    <cellStyle name="Normal 2 2 4 9" xfId="8428" xr:uid="{776D9341-A85A-41F1-A7CB-80589CAEF148}"/>
    <cellStyle name="Normal 2 2 5" xfId="8429" xr:uid="{CA10B444-4B92-4F0D-BE0C-B8E674F02558}"/>
    <cellStyle name="Normal 2 2 5 10" xfId="8430" xr:uid="{B4D3B112-DB0D-4885-AAEC-0F26CF2BD055}"/>
    <cellStyle name="Normal 2 2 5 11" xfId="8431" xr:uid="{6A533262-C72A-47CD-8C50-D14934C7F794}"/>
    <cellStyle name="Normal 2 2 5 12" xfId="8432" xr:uid="{71A39BD5-4894-4D4E-B941-D910C682FACB}"/>
    <cellStyle name="Normal 2 2 5 13" xfId="8433" xr:uid="{A8E26F07-0738-4FC4-A418-527CFFD5928C}"/>
    <cellStyle name="Normal 2 2 5 14" xfId="8434" xr:uid="{DA60F331-11EC-46F3-A29F-D54EF928E285}"/>
    <cellStyle name="Normal 2 2 5 15" xfId="8435" xr:uid="{C68500BD-4A28-480E-B4DF-A11EB240E0EC}"/>
    <cellStyle name="Normal 2 2 5 2" xfId="8436" xr:uid="{E49531D3-A6BA-4FC0-B7C7-3AC14817444C}"/>
    <cellStyle name="Normal 2 2 5 2 10" xfId="8437" xr:uid="{7413E570-B2AB-4AC4-9872-3514A2E70F9A}"/>
    <cellStyle name="Normal 2 2 5 2 11" xfId="8438" xr:uid="{F53B64D0-9173-4889-B9BB-A0D3BAF30EF5}"/>
    <cellStyle name="Normal 2 2 5 2 12" xfId="8439" xr:uid="{A7C77E87-BF5C-4FAE-B75F-7ABA16C7E2AA}"/>
    <cellStyle name="Normal 2 2 5 2 13" xfId="8440" xr:uid="{5191D8E9-C0DC-4DBD-8635-4504E5C18B2C}"/>
    <cellStyle name="Normal 2 2 5 2 2" xfId="8441" xr:uid="{E2B71D52-E975-4D7E-851D-AE4E7BD52216}"/>
    <cellStyle name="Normal 2 2 5 2 2 10" xfId="8442" xr:uid="{6E3202BB-41BA-4ADC-B60A-B5A9D3FE3949}"/>
    <cellStyle name="Normal 2 2 5 2 2 11" xfId="8443" xr:uid="{BBAF18A6-507D-47BA-937A-D4E521D5EDB1}"/>
    <cellStyle name="Normal 2 2 5 2 2 2" xfId="8444" xr:uid="{39FC40B4-B9AD-4BDE-BB03-0713AE48AA65}"/>
    <cellStyle name="Normal 2 2 5 2 2 2 2" xfId="8445" xr:uid="{3E03C729-61A1-46CF-B623-88453944DFC6}"/>
    <cellStyle name="Normal 2 2 5 2 2 2 2 2" xfId="8446" xr:uid="{35196C14-8F27-4546-8A14-660F649B306C}"/>
    <cellStyle name="Normal 2 2 5 2 2 2 3" xfId="8447" xr:uid="{E8B49CCE-455C-40FF-8EC3-12C43EA08D9C}"/>
    <cellStyle name="Normal 2 2 5 2 2 2 4" xfId="8448" xr:uid="{A22E901F-98F1-4B11-A02D-B691F3A5112D}"/>
    <cellStyle name="Normal 2 2 5 2 2 2 5" xfId="8449" xr:uid="{04EF6012-729E-404A-B502-D451102A00D4}"/>
    <cellStyle name="Normal 2 2 5 2 2 3" xfId="8450" xr:uid="{2C09B4DB-720C-4BC1-8A07-5A2BC3EEAF63}"/>
    <cellStyle name="Normal 2 2 5 2 2 3 2" xfId="8451" xr:uid="{A68A5A27-18E3-4B5D-BCBE-6CDD67A2344D}"/>
    <cellStyle name="Normal 2 2 5 2 2 4" xfId="8452" xr:uid="{CD2598B5-A3C0-4E3C-9271-85FD7E94D5AD}"/>
    <cellStyle name="Normal 2 2 5 2 2 5" xfId="8453" xr:uid="{48B68FA7-D102-416C-AEB9-C99A1EFC3690}"/>
    <cellStyle name="Normal 2 2 5 2 2 6" xfId="8454" xr:uid="{A0A5D46D-5529-46AD-A3E5-3699723BAE58}"/>
    <cellStyle name="Normal 2 2 5 2 2 7" xfId="8455" xr:uid="{FA8DE3F3-88D0-40FC-A173-50B247173E79}"/>
    <cellStyle name="Normal 2 2 5 2 2 8" xfId="8456" xr:uid="{DD58B7F4-3C5F-4257-AE9A-113C41FA2AA6}"/>
    <cellStyle name="Normal 2 2 5 2 2 9" xfId="8457" xr:uid="{86D4693F-B9B7-49F3-81B2-AC4E7DDBDE91}"/>
    <cellStyle name="Normal 2 2 5 2 3" xfId="8458" xr:uid="{F9DA18CD-D987-46E7-960D-7FF0DB5476DB}"/>
    <cellStyle name="Normal 2 2 5 2 3 2" xfId="8459" xr:uid="{2D90AA60-83AA-4B99-8682-18451B3FB359}"/>
    <cellStyle name="Normal 2 2 5 2 3 2 2" xfId="8460" xr:uid="{920EBD45-272A-41B1-96A2-ABBF239A9B11}"/>
    <cellStyle name="Normal 2 2 5 2 3 3" xfId="8461" xr:uid="{60F9824A-2AAB-4A4B-A772-097EDA163237}"/>
    <cellStyle name="Normal 2 2 5 2 3 4" xfId="8462" xr:uid="{6AB5EC85-5E57-43CC-B13B-2C939FF1E352}"/>
    <cellStyle name="Normal 2 2 5 2 3 5" xfId="8463" xr:uid="{6A9EA375-69E2-4641-B037-C3BB133E8C46}"/>
    <cellStyle name="Normal 2 2 5 2 4" xfId="8464" xr:uid="{79A36AF8-2DE6-479C-8EE1-EC22E499A622}"/>
    <cellStyle name="Normal 2 2 5 2 4 2" xfId="8465" xr:uid="{A0ECDA12-23DC-4334-94D1-0F5AB5229687}"/>
    <cellStyle name="Normal 2 2 5 2 5" xfId="8466" xr:uid="{8FAFD1DF-1653-47B5-855B-4D34812E8780}"/>
    <cellStyle name="Normal 2 2 5 2 6" xfId="8467" xr:uid="{C9A785A8-7966-4794-A036-07502D3DA108}"/>
    <cellStyle name="Normal 2 2 5 2 7" xfId="8468" xr:uid="{FDC74E86-D055-4353-A12B-52D0FE53D302}"/>
    <cellStyle name="Normal 2 2 5 2 8" xfId="8469" xr:uid="{4975B962-594B-4822-9E98-524F39595029}"/>
    <cellStyle name="Normal 2 2 5 2 9" xfId="8470" xr:uid="{4062F13F-1454-4FC1-8ABA-967C740E1343}"/>
    <cellStyle name="Normal 2 2 5 3" xfId="8471" xr:uid="{D99781E6-5C36-4331-85C2-2EAFBCEB04E7}"/>
    <cellStyle name="Normal 2 2 5 3 10" xfId="8472" xr:uid="{D6DDAD23-2F8F-47FC-8DFF-7BD52B0E24CD}"/>
    <cellStyle name="Normal 2 2 5 3 11" xfId="8473" xr:uid="{9DF981B7-4DD7-47AC-A674-D1AE22F8023D}"/>
    <cellStyle name="Normal 2 2 5 3 2" xfId="8474" xr:uid="{97A4E4CD-1CA1-4F55-B10F-844DFFE1EC16}"/>
    <cellStyle name="Normal 2 2 5 3 2 2" xfId="8475" xr:uid="{383D132E-6D88-423C-9292-ED7B697CCDA3}"/>
    <cellStyle name="Normal 2 2 5 3 2 2 2" xfId="8476" xr:uid="{2968D4CD-1320-46D9-8AF0-1B743736AB96}"/>
    <cellStyle name="Normal 2 2 5 3 2 3" xfId="8477" xr:uid="{9A7E7989-1EAB-4AD5-9656-01E3C2E56659}"/>
    <cellStyle name="Normal 2 2 5 3 2 4" xfId="8478" xr:uid="{F3A2533C-028E-48AD-B83C-60AA4F1F8051}"/>
    <cellStyle name="Normal 2 2 5 3 2 5" xfId="8479" xr:uid="{0B812D3A-EAA7-4EA6-985C-0056C87A3CE8}"/>
    <cellStyle name="Normal 2 2 5 3 3" xfId="8480" xr:uid="{72B69C41-7788-4EAF-8F96-AB2DA674572B}"/>
    <cellStyle name="Normal 2 2 5 3 3 2" xfId="8481" xr:uid="{6C1FCE6B-76F6-422A-87AF-BCDFF90895CA}"/>
    <cellStyle name="Normal 2 2 5 3 4" xfId="8482" xr:uid="{C15908B6-3352-403E-9C96-0A9F2B3B67EF}"/>
    <cellStyle name="Normal 2 2 5 3 5" xfId="8483" xr:uid="{2F7D87D9-ED2B-46C8-944D-006E238A87F6}"/>
    <cellStyle name="Normal 2 2 5 3 6" xfId="8484" xr:uid="{E65B5BA3-4D1F-4A1D-86F1-84B26FBA9B47}"/>
    <cellStyle name="Normal 2 2 5 3 7" xfId="8485" xr:uid="{DA537D8A-B927-4D15-831F-159B0435DACE}"/>
    <cellStyle name="Normal 2 2 5 3 8" xfId="8486" xr:uid="{B96EA612-9FC0-45C8-8E71-0DDEB702C7FC}"/>
    <cellStyle name="Normal 2 2 5 3 9" xfId="8487" xr:uid="{0EC11499-2AE7-4AAC-ABBB-FE478E064C68}"/>
    <cellStyle name="Normal 2 2 5 4" xfId="8488" xr:uid="{21B62882-5874-4278-AF88-AC070C11C122}"/>
    <cellStyle name="Normal 2 2 5 4 2" xfId="8489" xr:uid="{BF05DA5C-FC77-413A-8136-C991B375BE50}"/>
    <cellStyle name="Normal 2 2 5 4 2 2" xfId="8490" xr:uid="{C07059B2-EB75-4837-8B19-2EFEBF231CE1}"/>
    <cellStyle name="Normal 2 2 5 4 3" xfId="8491" xr:uid="{F02BBD91-2E7B-42D7-AB5D-786BD9E73ADA}"/>
    <cellStyle name="Normal 2 2 5 4 4" xfId="8492" xr:uid="{4FB56A9E-652F-41E2-887F-D8034BD9A6B3}"/>
    <cellStyle name="Normal 2 2 5 4 5" xfId="8493" xr:uid="{C280A16F-8BF4-4139-B0E1-75F1DEED5F7C}"/>
    <cellStyle name="Normal 2 2 5 5" xfId="8494" xr:uid="{EB011981-D1F8-4202-94BD-DA6C86D284B3}"/>
    <cellStyle name="Normal 2 2 5 5 2" xfId="8495" xr:uid="{51F6A6F7-E2DD-4B59-AECF-C66F689A5FF1}"/>
    <cellStyle name="Normal 2 2 5 6" xfId="8496" xr:uid="{88FA739C-E5E3-4CFC-A66E-C3289CBDA3A1}"/>
    <cellStyle name="Normal 2 2 5 7" xfId="8497" xr:uid="{DC25C27F-DB9B-4E2A-8325-8563715BB8AA}"/>
    <cellStyle name="Normal 2 2 5 8" xfId="8498" xr:uid="{6EE4D940-02A4-488A-9783-E63038C73364}"/>
    <cellStyle name="Normal 2 2 5 9" xfId="8499" xr:uid="{B56B0F44-C74B-4E1B-9BDD-E5FCD47EE072}"/>
    <cellStyle name="Normal 2 2 6" xfId="8500" xr:uid="{662F2C67-5A32-48E7-B34D-7933C5FECA24}"/>
    <cellStyle name="Normal 2 2 6 10" xfId="8501" xr:uid="{BDA65FD8-C05E-4B4A-9B18-848AA43FC88C}"/>
    <cellStyle name="Normal 2 2 6 11" xfId="8502" xr:uid="{D10E4B6C-7138-4D07-AD24-997F2CEA4919}"/>
    <cellStyle name="Normal 2 2 6 12" xfId="8503" xr:uid="{773B3F11-79E2-44F9-AC83-C5B4F49596CD}"/>
    <cellStyle name="Normal 2 2 6 13" xfId="8504" xr:uid="{5DDD7ADA-A498-4A1E-AEDF-AEDE16CE956C}"/>
    <cellStyle name="Normal 2 2 6 14" xfId="8505" xr:uid="{B5E3F719-1C56-47DF-8808-B9A3125A4A56}"/>
    <cellStyle name="Normal 2 2 6 2" xfId="8506" xr:uid="{9F16FD06-F175-41A6-9698-0FFF8ADB502B}"/>
    <cellStyle name="Normal 2 2 6 2 10" xfId="8507" xr:uid="{3C37F003-75B1-43D7-8DC8-04146186F9E2}"/>
    <cellStyle name="Normal 2 2 6 2 11" xfId="8508" xr:uid="{7E041290-DC46-41E5-9B47-CF26ECDD01BA}"/>
    <cellStyle name="Normal 2 2 6 2 12" xfId="8509" xr:uid="{25EF30C4-20B3-46F5-9176-55C2BD0622C1}"/>
    <cellStyle name="Normal 2 2 6 2 13" xfId="8510" xr:uid="{0CF3CCF1-9E0B-435E-9DC1-E70813A0C629}"/>
    <cellStyle name="Normal 2 2 6 2 2" xfId="8511" xr:uid="{64644656-E8AA-4249-8611-9584A8AE19B3}"/>
    <cellStyle name="Normal 2 2 6 2 2 10" xfId="8512" xr:uid="{D5540A2E-3507-4EE2-B496-C60AC4E7AE27}"/>
    <cellStyle name="Normal 2 2 6 2 2 11" xfId="8513" xr:uid="{02C7593D-A155-4350-8C7F-580863A340C9}"/>
    <cellStyle name="Normal 2 2 6 2 2 2" xfId="8514" xr:uid="{416387B1-2DC7-4F15-AB2F-D59F8310DC9E}"/>
    <cellStyle name="Normal 2 2 6 2 2 2 2" xfId="8515" xr:uid="{59ADAA0C-2E2B-4618-A567-A99AD39DC0AE}"/>
    <cellStyle name="Normal 2 2 6 2 2 2 2 2" xfId="8516" xr:uid="{D75EF0EF-CC85-4531-88F3-F6C20EE00DBF}"/>
    <cellStyle name="Normal 2 2 6 2 2 2 3" xfId="8517" xr:uid="{1CA89F2F-A15C-4AA4-9A9D-4465AA6D7710}"/>
    <cellStyle name="Normal 2 2 6 2 2 2 4" xfId="8518" xr:uid="{0C8C6F89-0381-4ABF-AB1C-328F0F492F4A}"/>
    <cellStyle name="Normal 2 2 6 2 2 2 5" xfId="8519" xr:uid="{34608219-213D-4C82-ABF8-012B06A55A85}"/>
    <cellStyle name="Normal 2 2 6 2 2 3" xfId="8520" xr:uid="{94835161-C711-4189-ACCE-EFB7CBBB6CD3}"/>
    <cellStyle name="Normal 2 2 6 2 2 3 2" xfId="8521" xr:uid="{A221990B-17B4-4262-B127-BC40FFD9EB66}"/>
    <cellStyle name="Normal 2 2 6 2 2 4" xfId="8522" xr:uid="{5140A089-75C0-44E1-A137-4DADA1605FFB}"/>
    <cellStyle name="Normal 2 2 6 2 2 5" xfId="8523" xr:uid="{A12E34AD-78E1-4248-A67D-0F6408122CA0}"/>
    <cellStyle name="Normal 2 2 6 2 2 6" xfId="8524" xr:uid="{3E68D744-6805-4A3F-86B3-5F69C64CD181}"/>
    <cellStyle name="Normal 2 2 6 2 2 7" xfId="8525" xr:uid="{E2F84216-7FD7-46C3-9710-BDF7909654D9}"/>
    <cellStyle name="Normal 2 2 6 2 2 8" xfId="8526" xr:uid="{F42971C5-7B8E-4146-A9E7-A20FC7ADE1EF}"/>
    <cellStyle name="Normal 2 2 6 2 2 9" xfId="8527" xr:uid="{9C56A565-C200-4E25-9B66-31CAF6593B1C}"/>
    <cellStyle name="Normal 2 2 6 2 3" xfId="8528" xr:uid="{5469A493-F698-4255-8C6B-9761113CD200}"/>
    <cellStyle name="Normal 2 2 6 2 3 2" xfId="8529" xr:uid="{64A3CB10-D3B0-4477-9CCC-C8A8FEC79747}"/>
    <cellStyle name="Normal 2 2 6 2 3 2 2" xfId="8530" xr:uid="{78070948-9DBD-4F98-9E06-8D127692148A}"/>
    <cellStyle name="Normal 2 2 6 2 3 3" xfId="8531" xr:uid="{168E7D24-6473-47C5-9D87-AEE8BE1EE1BD}"/>
    <cellStyle name="Normal 2 2 6 2 3 4" xfId="8532" xr:uid="{45DEDED2-767F-4048-9DFE-95297AAD8D10}"/>
    <cellStyle name="Normal 2 2 6 2 3 5" xfId="8533" xr:uid="{14E40A7B-28AA-460F-8BDD-33E38BBAA02B}"/>
    <cellStyle name="Normal 2 2 6 2 4" xfId="8534" xr:uid="{3C65441E-8B8F-454A-9BF1-6FDA3FD69982}"/>
    <cellStyle name="Normal 2 2 6 2 4 2" xfId="8535" xr:uid="{341D797F-8E98-4029-BEF9-27910AAC5FB2}"/>
    <cellStyle name="Normal 2 2 6 2 5" xfId="8536" xr:uid="{94BFA53F-8F67-4615-BD64-BCDBE10DCED1}"/>
    <cellStyle name="Normal 2 2 6 2 6" xfId="8537" xr:uid="{23349040-7BE9-48C0-9CC7-EDA3164BE66F}"/>
    <cellStyle name="Normal 2 2 6 2 7" xfId="8538" xr:uid="{AA7B46F9-A3E0-419E-ACE2-D4DCCE20AD57}"/>
    <cellStyle name="Normal 2 2 6 2 8" xfId="8539" xr:uid="{DADFDEDA-D749-4440-AFCC-D67FC4016036}"/>
    <cellStyle name="Normal 2 2 6 2 9" xfId="8540" xr:uid="{06D1043E-4652-4D31-B7D0-093DCDF6DBC3}"/>
    <cellStyle name="Normal 2 2 6 3" xfId="8541" xr:uid="{46054F88-7069-4C60-9CA1-48338985B234}"/>
    <cellStyle name="Normal 2 2 6 3 10" xfId="8542" xr:uid="{A8228CAE-F2D1-45B2-A251-DF41BE07DF92}"/>
    <cellStyle name="Normal 2 2 6 3 11" xfId="8543" xr:uid="{2763384A-AE46-4BB1-894E-ED139FA471C5}"/>
    <cellStyle name="Normal 2 2 6 3 2" xfId="8544" xr:uid="{00EEA101-093D-45E7-A219-122A7EBDFA00}"/>
    <cellStyle name="Normal 2 2 6 3 2 2" xfId="8545" xr:uid="{2FE96D09-C35B-4E6B-AEEC-9FC8694B65C5}"/>
    <cellStyle name="Normal 2 2 6 3 2 2 2" xfId="8546" xr:uid="{340F5C42-ECC5-4CF7-BF2B-96066F610B0F}"/>
    <cellStyle name="Normal 2 2 6 3 2 3" xfId="8547" xr:uid="{37911274-6E88-4FA2-AF4A-C1DDBD1BBB05}"/>
    <cellStyle name="Normal 2 2 6 3 2 4" xfId="8548" xr:uid="{E76AEC52-AEEF-433B-8445-F2E260EA3017}"/>
    <cellStyle name="Normal 2 2 6 3 2 5" xfId="8549" xr:uid="{D21E7762-C890-4536-9AF4-75B2A14718C3}"/>
    <cellStyle name="Normal 2 2 6 3 3" xfId="8550" xr:uid="{FDAE8C8F-106F-464C-9604-438D2E37C7BC}"/>
    <cellStyle name="Normal 2 2 6 3 3 2" xfId="8551" xr:uid="{5BBB2D5E-77EB-471C-B05A-E1CDC7DB9747}"/>
    <cellStyle name="Normal 2 2 6 3 4" xfId="8552" xr:uid="{56F484EE-A186-460C-B210-78B9B0614257}"/>
    <cellStyle name="Normal 2 2 6 3 5" xfId="8553" xr:uid="{688A5C50-BD87-402C-9F7D-64AFC01B6A3A}"/>
    <cellStyle name="Normal 2 2 6 3 6" xfId="8554" xr:uid="{978DD0B9-D01C-428F-B93A-23A3BF8DC9A6}"/>
    <cellStyle name="Normal 2 2 6 3 7" xfId="8555" xr:uid="{D887B5A6-9780-49FC-A6B6-26DF85F28E72}"/>
    <cellStyle name="Normal 2 2 6 3 8" xfId="8556" xr:uid="{FEED70A4-01F2-45D2-A196-B0851B0537D5}"/>
    <cellStyle name="Normal 2 2 6 3 9" xfId="8557" xr:uid="{D7D9239E-5759-40AF-B707-8F307F6C7D83}"/>
    <cellStyle name="Normal 2 2 6 4" xfId="8558" xr:uid="{9C6EC4AE-DC3D-4DFC-BEE0-0091F443D6F2}"/>
    <cellStyle name="Normal 2 2 6 4 2" xfId="8559" xr:uid="{531014F4-A686-4F79-ACF1-28D38EEB51F4}"/>
    <cellStyle name="Normal 2 2 6 4 2 2" xfId="8560" xr:uid="{49B41CD4-3F55-4283-8EDD-D0CFEE657BE0}"/>
    <cellStyle name="Normal 2 2 6 4 3" xfId="8561" xr:uid="{FAE2E980-237C-4289-9023-82B048D0725C}"/>
    <cellStyle name="Normal 2 2 6 4 4" xfId="8562" xr:uid="{85F1DBA1-5DAB-4D24-892E-96C8389A7B9B}"/>
    <cellStyle name="Normal 2 2 6 4 5" xfId="8563" xr:uid="{37167B0E-7859-450C-875A-762DD09D3CC8}"/>
    <cellStyle name="Normal 2 2 6 5" xfId="8564" xr:uid="{C16793F9-AD01-4B6E-A468-5773E5EBE1C0}"/>
    <cellStyle name="Normal 2 2 6 5 2" xfId="8565" xr:uid="{D7F21B4B-D3E2-4C73-B006-515E8C472C6E}"/>
    <cellStyle name="Normal 2 2 6 6" xfId="8566" xr:uid="{01C0D1A7-76A3-417C-9142-81F5C77CC479}"/>
    <cellStyle name="Normal 2 2 6 7" xfId="8567" xr:uid="{5E515A77-90A4-4263-9DEB-36E8DFEAA252}"/>
    <cellStyle name="Normal 2 2 6 8" xfId="8568" xr:uid="{928E9D5D-10B6-477F-995E-DDCFF2D427F6}"/>
    <cellStyle name="Normal 2 2 6 9" xfId="8569" xr:uid="{4ADEC24E-352A-491B-A100-0916D936D777}"/>
    <cellStyle name="Normal 2 2 7" xfId="8570" xr:uid="{F53BD2E2-042D-41BD-822F-5E1FDE03D872}"/>
    <cellStyle name="Normal 2 2 7 10" xfId="8571" xr:uid="{CF78A8B5-5080-484C-A9F5-CA284302D954}"/>
    <cellStyle name="Normal 2 2 7 11" xfId="8572" xr:uid="{E32A990D-1469-4EB6-9FE8-6433805DAE73}"/>
    <cellStyle name="Normal 2 2 7 12" xfId="8573" xr:uid="{E620B73D-58E1-4FE2-A11A-AA28E9211B45}"/>
    <cellStyle name="Normal 2 2 7 13" xfId="8574" xr:uid="{581367AC-73BC-44D8-8391-461005988F7B}"/>
    <cellStyle name="Normal 2 2 7 14" xfId="8575" xr:uid="{CA5D6C04-FAC7-4AE2-8549-0EA0B0E910E5}"/>
    <cellStyle name="Normal 2 2 7 2" xfId="8576" xr:uid="{6AA9963F-E6E1-4C36-A52D-E9F68194CC23}"/>
    <cellStyle name="Normal 2 2 7 2 10" xfId="8577" xr:uid="{ED2C02E9-7F8D-4A1E-955C-48B336011B8F}"/>
    <cellStyle name="Normal 2 2 7 2 11" xfId="8578" xr:uid="{0D8921F8-DFCA-42CF-942C-9F73383367AD}"/>
    <cellStyle name="Normal 2 2 7 2 12" xfId="8579" xr:uid="{DD4663A8-1F9B-431B-87BA-949984AD60CC}"/>
    <cellStyle name="Normal 2 2 7 2 13" xfId="8580" xr:uid="{5DE97259-DCB6-4D56-AC12-2B43FC6A9D4F}"/>
    <cellStyle name="Normal 2 2 7 2 2" xfId="8581" xr:uid="{78207CA8-E265-4DCC-8685-8AFA8A258C63}"/>
    <cellStyle name="Normal 2 2 7 2 2 10" xfId="8582" xr:uid="{A7725405-0962-4CAE-81A0-C2F30DA48BD5}"/>
    <cellStyle name="Normal 2 2 7 2 2 11" xfId="8583" xr:uid="{66344D55-E7FC-4BE8-9524-1E6A56B95B14}"/>
    <cellStyle name="Normal 2 2 7 2 2 2" xfId="8584" xr:uid="{D0FB4833-AECB-4A75-B4B5-9511E489AE0E}"/>
    <cellStyle name="Normal 2 2 7 2 2 2 2" xfId="8585" xr:uid="{F37F6E36-B013-4EE0-BF67-5DAB068C1477}"/>
    <cellStyle name="Normal 2 2 7 2 2 2 2 2" xfId="8586" xr:uid="{330F911E-3B06-4EE2-A35E-75613E165C9E}"/>
    <cellStyle name="Normal 2 2 7 2 2 2 3" xfId="8587" xr:uid="{3E21D2A6-B50D-47A8-9420-122870C01F46}"/>
    <cellStyle name="Normal 2 2 7 2 2 2 4" xfId="8588" xr:uid="{6C99AFF2-7A82-4F97-8C0C-34FC7823A602}"/>
    <cellStyle name="Normal 2 2 7 2 2 2 5" xfId="8589" xr:uid="{FA545B65-D164-47AF-AC85-AEDCF72934E6}"/>
    <cellStyle name="Normal 2 2 7 2 2 3" xfId="8590" xr:uid="{57DB98E1-DF97-4DAD-9A71-56982960E6C9}"/>
    <cellStyle name="Normal 2 2 7 2 2 3 2" xfId="8591" xr:uid="{CDEE571A-A65F-4F30-9F13-F2369BEE3D9F}"/>
    <cellStyle name="Normal 2 2 7 2 2 4" xfId="8592" xr:uid="{191FEB55-E63B-4728-AA29-CAC2EDFD05C0}"/>
    <cellStyle name="Normal 2 2 7 2 2 5" xfId="8593" xr:uid="{3093F705-F1D4-4213-A607-8F8C4F9AC678}"/>
    <cellStyle name="Normal 2 2 7 2 2 6" xfId="8594" xr:uid="{4FC653EB-6F6B-4396-A11E-38F160D777DE}"/>
    <cellStyle name="Normal 2 2 7 2 2 7" xfId="8595" xr:uid="{D9F257CD-B8E8-4728-A5DC-E3200DFD3EA6}"/>
    <cellStyle name="Normal 2 2 7 2 2 8" xfId="8596" xr:uid="{4BC2CEB7-D611-4B66-8103-9C34ACA403C2}"/>
    <cellStyle name="Normal 2 2 7 2 2 9" xfId="8597" xr:uid="{D9239F42-6C55-4FEC-A5F3-0E4F41C79CA6}"/>
    <cellStyle name="Normal 2 2 7 2 3" xfId="8598" xr:uid="{BD9CF460-9482-40A8-8692-9CC002A655BD}"/>
    <cellStyle name="Normal 2 2 7 2 3 2" xfId="8599" xr:uid="{2D6B9C88-26B6-4D03-AA74-5B09D8844B45}"/>
    <cellStyle name="Normal 2 2 7 2 3 2 2" xfId="8600" xr:uid="{D15E0120-FF34-4740-A03F-3430E7043D6A}"/>
    <cellStyle name="Normal 2 2 7 2 3 3" xfId="8601" xr:uid="{ED541D6A-38A7-443F-8C5C-2541CE5C9A2A}"/>
    <cellStyle name="Normal 2 2 7 2 3 4" xfId="8602" xr:uid="{E62BDD3C-E092-427C-9BF4-244926DAACD2}"/>
    <cellStyle name="Normal 2 2 7 2 3 5" xfId="8603" xr:uid="{3EC9A964-EBB3-41DE-A4CB-2404D1B2DC0F}"/>
    <cellStyle name="Normal 2 2 7 2 4" xfId="8604" xr:uid="{E26CE26C-A961-48FA-A174-AD8CD1C5FD53}"/>
    <cellStyle name="Normal 2 2 7 2 4 2" xfId="8605" xr:uid="{5603E6BA-559E-47DE-ABC0-6AC4CD10058E}"/>
    <cellStyle name="Normal 2 2 7 2 5" xfId="8606" xr:uid="{57E2136F-5DF4-4205-A2F5-08B81A32EC27}"/>
    <cellStyle name="Normal 2 2 7 2 6" xfId="8607" xr:uid="{BFE85C28-4759-4409-8461-7855CE1B42EA}"/>
    <cellStyle name="Normal 2 2 7 2 7" xfId="8608" xr:uid="{9DB01D77-50A5-4A83-933B-BAA99CC7F198}"/>
    <cellStyle name="Normal 2 2 7 2 8" xfId="8609" xr:uid="{22C0CE9F-A348-43C1-950A-31892016563C}"/>
    <cellStyle name="Normal 2 2 7 2 9" xfId="8610" xr:uid="{1C1001B0-E662-4CC4-9F06-0D71B9010EDC}"/>
    <cellStyle name="Normal 2 2 7 3" xfId="8611" xr:uid="{D51787B4-2EBA-450E-8426-3EA1C6EB04D2}"/>
    <cellStyle name="Normal 2 2 7 3 10" xfId="8612" xr:uid="{7E67D6E9-71BB-46C0-B4B6-BFB4B3586E33}"/>
    <cellStyle name="Normal 2 2 7 3 11" xfId="8613" xr:uid="{3E49AACB-5185-48E4-92CA-8E3680B69AAD}"/>
    <cellStyle name="Normal 2 2 7 3 2" xfId="8614" xr:uid="{960328CC-76E8-48ED-ACF5-6C259467A0A2}"/>
    <cellStyle name="Normal 2 2 7 3 2 2" xfId="8615" xr:uid="{4532596E-0333-4791-AB5A-E634FCE440B5}"/>
    <cellStyle name="Normal 2 2 7 3 2 2 2" xfId="8616" xr:uid="{AC4146AA-4E63-4EAE-A336-5C961E6D2109}"/>
    <cellStyle name="Normal 2 2 7 3 2 3" xfId="8617" xr:uid="{1DC72841-5B74-434E-AD14-E18EA67D0EA4}"/>
    <cellStyle name="Normal 2 2 7 3 2 4" xfId="8618" xr:uid="{B565AE0F-4327-44C2-A1CB-D43DCD090AC2}"/>
    <cellStyle name="Normal 2 2 7 3 2 5" xfId="8619" xr:uid="{A5F62DF1-BA7B-4F7C-BB22-6EC8EDDB3F75}"/>
    <cellStyle name="Normal 2 2 7 3 3" xfId="8620" xr:uid="{4C1F6E72-9165-4EC6-8714-27DF7FEDBAFA}"/>
    <cellStyle name="Normal 2 2 7 3 3 2" xfId="8621" xr:uid="{433BDD52-3CA0-40EF-B495-C5A72562B0D1}"/>
    <cellStyle name="Normal 2 2 7 3 4" xfId="8622" xr:uid="{E22519D7-0E50-44F1-91F3-38E855ECFF81}"/>
    <cellStyle name="Normal 2 2 7 3 5" xfId="8623" xr:uid="{823672D7-D359-485A-98ED-842AF64DE6C8}"/>
    <cellStyle name="Normal 2 2 7 3 6" xfId="8624" xr:uid="{144700D1-F344-4088-9EA8-A9C788B1448E}"/>
    <cellStyle name="Normal 2 2 7 3 7" xfId="8625" xr:uid="{A2C697AC-CF4B-4DEA-B39D-D0E1034EC917}"/>
    <cellStyle name="Normal 2 2 7 3 8" xfId="8626" xr:uid="{D5E8E11A-0587-437B-A570-C5C56C0EC35D}"/>
    <cellStyle name="Normal 2 2 7 3 9" xfId="8627" xr:uid="{BF2C37C7-7A2E-4ADC-A2DE-CE9604FA5DC6}"/>
    <cellStyle name="Normal 2 2 7 4" xfId="8628" xr:uid="{0225AEFE-FEED-4966-845F-7C50D97DEF1D}"/>
    <cellStyle name="Normal 2 2 7 4 2" xfId="8629" xr:uid="{7C19BE82-7501-46B6-AB14-B2AD2F397006}"/>
    <cellStyle name="Normal 2 2 7 4 2 2" xfId="8630" xr:uid="{93F94FF3-64C8-4625-B20B-6CEC9719D41F}"/>
    <cellStyle name="Normal 2 2 7 4 3" xfId="8631" xr:uid="{441E4149-3B08-4089-BBE9-D7A14F0B90D1}"/>
    <cellStyle name="Normal 2 2 7 4 4" xfId="8632" xr:uid="{47280439-218C-4CBC-9F02-2BA4D4D168F4}"/>
    <cellStyle name="Normal 2 2 7 4 5" xfId="8633" xr:uid="{0A7D54D5-B19A-4EB8-9096-F2ABD689465A}"/>
    <cellStyle name="Normal 2 2 7 5" xfId="8634" xr:uid="{A1BF20A4-10FE-4500-8120-FBEB47A5C380}"/>
    <cellStyle name="Normal 2 2 7 5 2" xfId="8635" xr:uid="{A2EEF02E-4961-41DE-8936-D1598D88B7AE}"/>
    <cellStyle name="Normal 2 2 7 6" xfId="8636" xr:uid="{39114234-34A6-48A3-AE81-7AC6C6626BBC}"/>
    <cellStyle name="Normal 2 2 7 7" xfId="8637" xr:uid="{BA62B512-594F-4942-840B-D23FE4698A98}"/>
    <cellStyle name="Normal 2 2 7 8" xfId="8638" xr:uid="{B10EBD07-6988-4030-AA82-A70CAF97953D}"/>
    <cellStyle name="Normal 2 2 7 9" xfId="8639" xr:uid="{6EACA412-30E7-4ED3-B174-7E890E350332}"/>
    <cellStyle name="Normal 2 2 8" xfId="8640" xr:uid="{669EF5B9-B092-4D78-ADBF-3A54BD50BE8B}"/>
    <cellStyle name="Normal 2 2 8 10" xfId="8641" xr:uid="{EC5FC786-D69F-4DAF-BED7-BE1D8AEE6613}"/>
    <cellStyle name="Normal 2 2 8 11" xfId="8642" xr:uid="{0D14AA54-E321-493E-9E05-DD855852B469}"/>
    <cellStyle name="Normal 2 2 8 12" xfId="8643" xr:uid="{161BB00F-6C2C-45B2-A4D5-21D7AB56374F}"/>
    <cellStyle name="Normal 2 2 8 13" xfId="8644" xr:uid="{B20D1ADE-80B9-4E33-B93F-DDAEDE308C23}"/>
    <cellStyle name="Normal 2 2 8 14" xfId="8645" xr:uid="{0803374D-6922-4A3B-A0E6-58BF11954C3F}"/>
    <cellStyle name="Normal 2 2 8 2" xfId="8646" xr:uid="{730644DC-A138-4D89-B625-609FF2ED7535}"/>
    <cellStyle name="Normal 2 2 8 2 10" xfId="8647" xr:uid="{3F1FE9AB-C0BF-4094-B517-5D80307B14ED}"/>
    <cellStyle name="Normal 2 2 8 2 11" xfId="8648" xr:uid="{36070052-3A98-49E1-AFFD-7D564BF60B78}"/>
    <cellStyle name="Normal 2 2 8 2 12" xfId="8649" xr:uid="{56610588-F7AB-475E-9E99-283046A18096}"/>
    <cellStyle name="Normal 2 2 8 2 13" xfId="8650" xr:uid="{8BB71321-82CA-4D91-8B41-E7C88839A426}"/>
    <cellStyle name="Normal 2 2 8 2 2" xfId="8651" xr:uid="{38487EB7-57F8-4179-9BF5-64DFA8EF9BB3}"/>
    <cellStyle name="Normal 2 2 8 2 2 10" xfId="8652" xr:uid="{8F25D388-C0DC-4C25-99FB-27C7C620A685}"/>
    <cellStyle name="Normal 2 2 8 2 2 11" xfId="8653" xr:uid="{BDF33294-478B-42AF-9174-7B76FBEBBF45}"/>
    <cellStyle name="Normal 2 2 8 2 2 2" xfId="8654" xr:uid="{09B80614-65D6-4EC1-A6CB-B99B651B26E7}"/>
    <cellStyle name="Normal 2 2 8 2 2 2 2" xfId="8655" xr:uid="{E25B5AD3-CEE5-4C8A-BCCA-CD64D10EB793}"/>
    <cellStyle name="Normal 2 2 8 2 2 2 2 2" xfId="8656" xr:uid="{52951EB8-82BF-48F2-8508-EA2B7A6E9CCC}"/>
    <cellStyle name="Normal 2 2 8 2 2 2 3" xfId="8657" xr:uid="{E5DDD03B-E51D-4E41-A9F9-5E8722198505}"/>
    <cellStyle name="Normal 2 2 8 2 2 2 4" xfId="8658" xr:uid="{25DE9B91-A807-4A03-AC3C-BF3CA45CA30F}"/>
    <cellStyle name="Normal 2 2 8 2 2 2 5" xfId="8659" xr:uid="{56EA4843-39AA-4DDB-9F3D-C653D7C21BBE}"/>
    <cellStyle name="Normal 2 2 8 2 2 3" xfId="8660" xr:uid="{8A0B2C38-72CA-488B-9D1D-463B402E34FA}"/>
    <cellStyle name="Normal 2 2 8 2 2 3 2" xfId="8661" xr:uid="{CCFC4C1D-53E5-4988-AD02-213A80470838}"/>
    <cellStyle name="Normal 2 2 8 2 2 4" xfId="8662" xr:uid="{5EAC8C3A-B4C5-417E-8BDB-68C9F6280A72}"/>
    <cellStyle name="Normal 2 2 8 2 2 5" xfId="8663" xr:uid="{A007DF53-EAB6-43BF-A202-76676C342F76}"/>
    <cellStyle name="Normal 2 2 8 2 2 6" xfId="8664" xr:uid="{67994152-559E-484D-8DED-6D98F40D2022}"/>
    <cellStyle name="Normal 2 2 8 2 2 7" xfId="8665" xr:uid="{0057B1B8-44D5-475C-9DE7-AE003B111B4F}"/>
    <cellStyle name="Normal 2 2 8 2 2 8" xfId="8666" xr:uid="{08D63CF9-C962-45F2-B2F5-AEB40E40FE30}"/>
    <cellStyle name="Normal 2 2 8 2 2 9" xfId="8667" xr:uid="{68195283-30A6-4C54-8037-C79F8FFE0320}"/>
    <cellStyle name="Normal 2 2 8 2 3" xfId="8668" xr:uid="{78E2D441-AFCD-4DDC-A862-E0BCF2A19A8D}"/>
    <cellStyle name="Normal 2 2 8 2 3 2" xfId="8669" xr:uid="{9E95401A-4DAB-4B2E-B496-1B995AE3A17B}"/>
    <cellStyle name="Normal 2 2 8 2 3 2 2" xfId="8670" xr:uid="{B6EE761E-B80D-48E1-A95D-C41376C7D2E7}"/>
    <cellStyle name="Normal 2 2 8 2 3 3" xfId="8671" xr:uid="{C0E9768E-AEE7-4E4E-8244-69DCB0582AEE}"/>
    <cellStyle name="Normal 2 2 8 2 3 4" xfId="8672" xr:uid="{9C00C9C4-061A-4BCA-8721-063131678E45}"/>
    <cellStyle name="Normal 2 2 8 2 3 5" xfId="8673" xr:uid="{9542A632-E6EF-4142-9F0E-609AD2B9CFC8}"/>
    <cellStyle name="Normal 2 2 8 2 4" xfId="8674" xr:uid="{1F96DE88-EBF7-421F-BDE4-C8000605B841}"/>
    <cellStyle name="Normal 2 2 8 2 4 2" xfId="8675" xr:uid="{5CFBD00A-8210-4E65-B275-2FF633FC4D93}"/>
    <cellStyle name="Normal 2 2 8 2 5" xfId="8676" xr:uid="{CD017B04-7EA1-46A3-B955-AFE827970593}"/>
    <cellStyle name="Normal 2 2 8 2 6" xfId="8677" xr:uid="{433C7C2B-113E-41E1-AC3A-6478A86682BF}"/>
    <cellStyle name="Normal 2 2 8 2 7" xfId="8678" xr:uid="{DF82C298-E69D-4C2D-9B17-C1B7D60E44E3}"/>
    <cellStyle name="Normal 2 2 8 2 8" xfId="8679" xr:uid="{D87157C3-CD5C-406D-8499-85F6DBCB6EE2}"/>
    <cellStyle name="Normal 2 2 8 2 9" xfId="8680" xr:uid="{2A62CA0A-2070-4396-AE4C-9B44C8A39D61}"/>
    <cellStyle name="Normal 2 2 8 3" xfId="8681" xr:uid="{912B0792-E7B3-4D3F-A30A-769EF664A914}"/>
    <cellStyle name="Normal 2 2 8 3 10" xfId="8682" xr:uid="{7300DFAE-0E91-493F-BEEE-C2E2D7954746}"/>
    <cellStyle name="Normal 2 2 8 3 11" xfId="8683" xr:uid="{B37C6C79-ABE5-46D9-81CB-AB65BE8A1E2B}"/>
    <cellStyle name="Normal 2 2 8 3 2" xfId="8684" xr:uid="{A9CA75B1-503E-469A-8E63-9B08EC2FF085}"/>
    <cellStyle name="Normal 2 2 8 3 2 2" xfId="8685" xr:uid="{D4821655-50E0-444E-A67D-3D2DE699ED0D}"/>
    <cellStyle name="Normal 2 2 8 3 2 2 2" xfId="8686" xr:uid="{15C6FEB9-DEAD-45A1-837F-6F0A560CFFFF}"/>
    <cellStyle name="Normal 2 2 8 3 2 3" xfId="8687" xr:uid="{DBEFCB11-B5A9-4D30-887C-EF3016187D9D}"/>
    <cellStyle name="Normal 2 2 8 3 2 4" xfId="8688" xr:uid="{D5F0CD15-D0BE-4A69-B0F6-4B40B7FAF832}"/>
    <cellStyle name="Normal 2 2 8 3 2 5" xfId="8689" xr:uid="{E4259EE6-D422-4FE7-B333-60BCCD6550B0}"/>
    <cellStyle name="Normal 2 2 8 3 3" xfId="8690" xr:uid="{FC2ADDA2-D693-4A01-9684-36A6E826EA01}"/>
    <cellStyle name="Normal 2 2 8 3 3 2" xfId="8691" xr:uid="{280DC69B-AD37-4706-9978-66AF74614BAC}"/>
    <cellStyle name="Normal 2 2 8 3 4" xfId="8692" xr:uid="{E4E75433-DB47-47DF-9E3C-1999076638F7}"/>
    <cellStyle name="Normal 2 2 8 3 5" xfId="8693" xr:uid="{87F8B00D-3B14-4378-B9BE-E9717FA0C389}"/>
    <cellStyle name="Normal 2 2 8 3 6" xfId="8694" xr:uid="{DFD78BE6-A5F2-447D-9F22-D60795FC9CA6}"/>
    <cellStyle name="Normal 2 2 8 3 7" xfId="8695" xr:uid="{CAB79015-6594-4341-9AF4-09D03FB71C60}"/>
    <cellStyle name="Normal 2 2 8 3 8" xfId="8696" xr:uid="{E80E73A5-6EB9-4F23-9AE7-665438E29839}"/>
    <cellStyle name="Normal 2 2 8 3 9" xfId="8697" xr:uid="{72394947-0237-4625-8967-89103E78B992}"/>
    <cellStyle name="Normal 2 2 8 4" xfId="8698" xr:uid="{E1FB8B65-BD23-46A4-A37F-D35BD44D43F9}"/>
    <cellStyle name="Normal 2 2 8 4 2" xfId="8699" xr:uid="{59DB7BCE-BA10-46FA-AB6F-561887A46B9D}"/>
    <cellStyle name="Normal 2 2 8 4 2 2" xfId="8700" xr:uid="{85B28F04-46F8-4CDF-A05A-41354D8624B9}"/>
    <cellStyle name="Normal 2 2 8 4 3" xfId="8701" xr:uid="{8F8C4233-7091-4FD7-9E50-E0869F9AB190}"/>
    <cellStyle name="Normal 2 2 8 4 4" xfId="8702" xr:uid="{DDC09AE2-6F55-4665-888E-8CB9E85C2EDD}"/>
    <cellStyle name="Normal 2 2 8 4 5" xfId="8703" xr:uid="{618784A1-E6B9-49C4-8D56-0F4D507906C0}"/>
    <cellStyle name="Normal 2 2 8 5" xfId="8704" xr:uid="{19A5D55C-7180-414B-985F-9E477EBBE552}"/>
    <cellStyle name="Normal 2 2 8 5 2" xfId="8705" xr:uid="{3BAFC2A4-2BDD-4DAB-9C8D-257166CFA8E2}"/>
    <cellStyle name="Normal 2 2 8 6" xfId="8706" xr:uid="{A25D8538-2059-4C1D-AB2F-147CC5820A3E}"/>
    <cellStyle name="Normal 2 2 8 7" xfId="8707" xr:uid="{FCFF7467-B844-4E7C-8E35-2129D1DD9847}"/>
    <cellStyle name="Normal 2 2 8 8" xfId="8708" xr:uid="{B7B1C2C2-20DA-4508-AA1B-83E862F3895C}"/>
    <cellStyle name="Normal 2 2 8 9" xfId="8709" xr:uid="{A4F24B4B-61C7-48FE-9557-CC1A850781BC}"/>
    <cellStyle name="Normal 2 2 9" xfId="8710" xr:uid="{87851731-9811-493E-BE49-40A3218C4440}"/>
    <cellStyle name="Normal 2 2 9 10" xfId="8711" xr:uid="{EB045C0C-918A-4FA8-AA89-4213F538873E}"/>
    <cellStyle name="Normal 2 2 9 11" xfId="8712" xr:uid="{6294983E-7741-48A7-9888-7927AA85FBB6}"/>
    <cellStyle name="Normal 2 2 9 12" xfId="8713" xr:uid="{F4E518DF-459B-48FC-A567-B80FF4FF3572}"/>
    <cellStyle name="Normal 2 2 9 13" xfId="8714" xr:uid="{916A8AE7-750E-43E5-BC70-B91B9755A34A}"/>
    <cellStyle name="Normal 2 2 9 14" xfId="8715" xr:uid="{5E322FA7-1DFA-48B5-9A26-588844CA127F}"/>
    <cellStyle name="Normal 2 2 9 2" xfId="8716" xr:uid="{811749C2-3D83-46F4-869A-1AE8478737BC}"/>
    <cellStyle name="Normal 2 2 9 2 10" xfId="8717" xr:uid="{2FD66F3C-3526-42A3-879D-50E85A2269FF}"/>
    <cellStyle name="Normal 2 2 9 2 11" xfId="8718" xr:uid="{B4934C7A-7CD1-433D-80EF-87DE1F6BCC06}"/>
    <cellStyle name="Normal 2 2 9 2 12" xfId="8719" xr:uid="{A6891098-4AF6-4C27-A19D-B4BCF55371B8}"/>
    <cellStyle name="Normal 2 2 9 2 13" xfId="8720" xr:uid="{B65F41F4-E326-4CF5-85AB-0FBD2657D27F}"/>
    <cellStyle name="Normal 2 2 9 2 2" xfId="8721" xr:uid="{969D69B9-3F6C-4C96-8DE5-E14516BA5F84}"/>
    <cellStyle name="Normal 2 2 9 2 2 10" xfId="8722" xr:uid="{1888CEC7-10AC-45F5-9130-520F5A3D5EAF}"/>
    <cellStyle name="Normal 2 2 9 2 2 11" xfId="8723" xr:uid="{056D95A4-A685-4302-BAAE-5F8C54C2711C}"/>
    <cellStyle name="Normal 2 2 9 2 2 2" xfId="8724" xr:uid="{05D03FAD-64E7-4286-A9F3-74894F107963}"/>
    <cellStyle name="Normal 2 2 9 2 2 2 2" xfId="8725" xr:uid="{6EEEF383-43AB-4A9B-9CF1-9E19025090FE}"/>
    <cellStyle name="Normal 2 2 9 2 2 2 2 2" xfId="8726" xr:uid="{9D743C84-E6EE-41E9-87BC-B640EC5C1950}"/>
    <cellStyle name="Normal 2 2 9 2 2 2 3" xfId="8727" xr:uid="{6B1EE010-E2BD-4230-AE3E-88F94B9760E7}"/>
    <cellStyle name="Normal 2 2 9 2 2 2 4" xfId="8728" xr:uid="{117BCC24-7A29-4DA8-8F7C-4B9C2CF6BE69}"/>
    <cellStyle name="Normal 2 2 9 2 2 2 5" xfId="8729" xr:uid="{F98C5204-A8DB-4031-8B67-77C0A29BF237}"/>
    <cellStyle name="Normal 2 2 9 2 2 3" xfId="8730" xr:uid="{9E0A99DA-7FAC-46E3-918E-C283B87D33DE}"/>
    <cellStyle name="Normal 2 2 9 2 2 3 2" xfId="8731" xr:uid="{9DDF2CF2-E8AF-4E4F-BFE3-3AAE0AD9BD89}"/>
    <cellStyle name="Normal 2 2 9 2 2 4" xfId="8732" xr:uid="{BE438DE6-9F6D-4726-B146-8C9A6FF08ADA}"/>
    <cellStyle name="Normal 2 2 9 2 2 5" xfId="8733" xr:uid="{421D459D-530D-4728-A103-05FE12408A63}"/>
    <cellStyle name="Normal 2 2 9 2 2 6" xfId="8734" xr:uid="{EA7882A5-815E-4726-9AA8-2AC8088739BB}"/>
    <cellStyle name="Normal 2 2 9 2 2 7" xfId="8735" xr:uid="{708391E6-14A5-45DE-B4FB-6B11FF4ED553}"/>
    <cellStyle name="Normal 2 2 9 2 2 8" xfId="8736" xr:uid="{2380B014-DAF7-42D1-A65E-EA53B1B5A0B9}"/>
    <cellStyle name="Normal 2 2 9 2 2 9" xfId="8737" xr:uid="{831DAAC6-5556-4CF8-A146-793A15A0B3B5}"/>
    <cellStyle name="Normal 2 2 9 2 3" xfId="8738" xr:uid="{AC87500F-3B54-42D6-BFC8-9D906B26D5F9}"/>
    <cellStyle name="Normal 2 2 9 2 3 2" xfId="8739" xr:uid="{A48E8178-47C6-4DCA-957E-B08725716EF7}"/>
    <cellStyle name="Normal 2 2 9 2 3 2 2" xfId="8740" xr:uid="{B763F292-F654-478F-B6F8-BDA949D628ED}"/>
    <cellStyle name="Normal 2 2 9 2 3 3" xfId="8741" xr:uid="{498875A2-FCA2-4F99-B967-BB4C76C3DD42}"/>
    <cellStyle name="Normal 2 2 9 2 3 4" xfId="8742" xr:uid="{2A9638FC-9748-4F2D-AB47-1626ABA54B44}"/>
    <cellStyle name="Normal 2 2 9 2 3 5" xfId="8743" xr:uid="{EB1B58F1-42B8-4B3D-B28D-1B7C951F7EC1}"/>
    <cellStyle name="Normal 2 2 9 2 4" xfId="8744" xr:uid="{F6A69E8F-9473-4F6B-A887-80E37E7782BE}"/>
    <cellStyle name="Normal 2 2 9 2 4 2" xfId="8745" xr:uid="{392CE5C8-3858-435C-B3AA-C0CBB1806806}"/>
    <cellStyle name="Normal 2 2 9 2 5" xfId="8746" xr:uid="{37ABBBC7-E4B7-4B05-A19A-BCCD5E2C15E3}"/>
    <cellStyle name="Normal 2 2 9 2 6" xfId="8747" xr:uid="{C22A76BF-F157-4C0A-B1AF-35EF6C056E11}"/>
    <cellStyle name="Normal 2 2 9 2 7" xfId="8748" xr:uid="{52862DD8-34BA-4B9D-85EE-50764491927F}"/>
    <cellStyle name="Normal 2 2 9 2 8" xfId="8749" xr:uid="{4C4E9EEA-B553-4375-A4E2-79B6B8B5738E}"/>
    <cellStyle name="Normal 2 2 9 2 9" xfId="8750" xr:uid="{1D95C986-6D59-4705-8E95-EBDC817B432E}"/>
    <cellStyle name="Normal 2 2 9 3" xfId="8751" xr:uid="{98B87BA7-4A1F-4326-9E5E-8A89BAE98FCD}"/>
    <cellStyle name="Normal 2 2 9 3 10" xfId="8752" xr:uid="{B1231DEE-71D6-463A-AECC-23D81FB008B0}"/>
    <cellStyle name="Normal 2 2 9 3 11" xfId="8753" xr:uid="{F8B1E904-5D12-4C13-8017-88371D1C49EF}"/>
    <cellStyle name="Normal 2 2 9 3 2" xfId="8754" xr:uid="{F019C300-921D-42D9-85DD-89488569C26E}"/>
    <cellStyle name="Normal 2 2 9 3 2 2" xfId="8755" xr:uid="{1655A37F-FF16-426F-AE78-C4BF8CBEA513}"/>
    <cellStyle name="Normal 2 2 9 3 2 2 2" xfId="8756" xr:uid="{076A969E-B29E-4377-AAF6-13CA06B74516}"/>
    <cellStyle name="Normal 2 2 9 3 2 3" xfId="8757" xr:uid="{223C68C7-26BF-482B-A754-51FC9852A128}"/>
    <cellStyle name="Normal 2 2 9 3 2 4" xfId="8758" xr:uid="{BF8B0DB8-ACF2-4D51-A586-2430A9BE2432}"/>
    <cellStyle name="Normal 2 2 9 3 2 5" xfId="8759" xr:uid="{A020AFF1-78A7-4636-9A47-30B478CEE82D}"/>
    <cellStyle name="Normal 2 2 9 3 3" xfId="8760" xr:uid="{AC1EBE24-B91A-479D-B2F8-0F99089FA131}"/>
    <cellStyle name="Normal 2 2 9 3 3 2" xfId="8761" xr:uid="{CA1D7946-3B53-43D8-B91B-53BDD88BA81A}"/>
    <cellStyle name="Normal 2 2 9 3 4" xfId="8762" xr:uid="{94368F53-8FEF-4730-AE3E-58A996FF70DD}"/>
    <cellStyle name="Normal 2 2 9 3 5" xfId="8763" xr:uid="{32E7375D-2CD7-4178-9E63-90B8F40424B9}"/>
    <cellStyle name="Normal 2 2 9 3 6" xfId="8764" xr:uid="{5C47248E-4E1E-471C-A37C-A689309D62D7}"/>
    <cellStyle name="Normal 2 2 9 3 7" xfId="8765" xr:uid="{93933D3A-E4F9-4F83-9A74-C7FA7CD471D2}"/>
    <cellStyle name="Normal 2 2 9 3 8" xfId="8766" xr:uid="{08C4437A-394E-408B-B51A-022B93F8FAAB}"/>
    <cellStyle name="Normal 2 2 9 3 9" xfId="8767" xr:uid="{2C25BCF2-E802-4214-9905-E7BF3419A87A}"/>
    <cellStyle name="Normal 2 2 9 4" xfId="8768" xr:uid="{F3255ED3-5FBF-4145-AA50-EF1CEBE39006}"/>
    <cellStyle name="Normal 2 2 9 4 2" xfId="8769" xr:uid="{F2A3997B-89A7-4B0D-89C5-18EC17EB6701}"/>
    <cellStyle name="Normal 2 2 9 4 2 2" xfId="8770" xr:uid="{4B351966-242F-430B-ACB8-A560876492A7}"/>
    <cellStyle name="Normal 2 2 9 4 3" xfId="8771" xr:uid="{E83FC2A4-DCDA-4635-9B75-34D9499EF44A}"/>
    <cellStyle name="Normal 2 2 9 4 4" xfId="8772" xr:uid="{83F1568C-CD80-4BD6-8BFB-5AE22880AF2A}"/>
    <cellStyle name="Normal 2 2 9 4 5" xfId="8773" xr:uid="{85626AA4-02DC-4A17-8019-101D1F2C6A3F}"/>
    <cellStyle name="Normal 2 2 9 5" xfId="8774" xr:uid="{827181AA-D427-46C4-AB07-C2345EDE8E2A}"/>
    <cellStyle name="Normal 2 2 9 5 2" xfId="8775" xr:uid="{E37E5F0A-6387-4F6D-840F-A55D575E3E2A}"/>
    <cellStyle name="Normal 2 2 9 6" xfId="8776" xr:uid="{C7F1E41E-7153-4D55-B769-883BE11E28BB}"/>
    <cellStyle name="Normal 2 2 9 7" xfId="8777" xr:uid="{DB9A2762-0D46-48A1-820C-4A48EE6A08C6}"/>
    <cellStyle name="Normal 2 2 9 8" xfId="8778" xr:uid="{C978EE18-FD54-412D-B262-023AF5BFBCB9}"/>
    <cellStyle name="Normal 2 2 9 9" xfId="8779" xr:uid="{79115347-32F1-461F-B674-697CB12C621D}"/>
    <cellStyle name="Normal 2 20" xfId="8780" xr:uid="{02A02F6A-7347-49A6-994F-3F977F3F1698}"/>
    <cellStyle name="Normal 2 20 10" xfId="8781" xr:uid="{A9EE60C5-7030-4309-A91E-8B5C95340DA0}"/>
    <cellStyle name="Normal 2 20 11" xfId="8782" xr:uid="{6A11B849-6D1A-464F-8658-E07A3DD4826B}"/>
    <cellStyle name="Normal 2 20 12" xfId="8783" xr:uid="{E3792FA7-371E-43B4-A247-7A9DEB75B273}"/>
    <cellStyle name="Normal 2 20 13" xfId="8784" xr:uid="{2B6CF7FF-2FC8-4CD0-8960-5CD31FA96A9B}"/>
    <cellStyle name="Normal 2 20 14" xfId="8785" xr:uid="{840AA82E-7ED0-49A8-9420-012733E51B1B}"/>
    <cellStyle name="Normal 2 20 2" xfId="8786" xr:uid="{4060EEC4-1DEC-40DC-96F7-F8BF2A1CAD4C}"/>
    <cellStyle name="Normal 2 20 2 10" xfId="8787" xr:uid="{08CA84B0-8992-4209-8492-C972D3EF0522}"/>
    <cellStyle name="Normal 2 20 2 11" xfId="8788" xr:uid="{E20D3B34-005A-4F76-9610-FE986A9D007F}"/>
    <cellStyle name="Normal 2 20 2 12" xfId="8789" xr:uid="{DAB1E040-7FBD-46ED-89CD-5F891DD2B11E}"/>
    <cellStyle name="Normal 2 20 2 13" xfId="8790" xr:uid="{E4A3FCB2-BC5A-48CB-B173-ADE60F60D097}"/>
    <cellStyle name="Normal 2 20 2 2" xfId="8791" xr:uid="{15500B66-43D4-4B85-B104-90270A440155}"/>
    <cellStyle name="Normal 2 20 2 2 10" xfId="8792" xr:uid="{8E0ED625-172E-4003-8267-307B056A210B}"/>
    <cellStyle name="Normal 2 20 2 2 11" xfId="8793" xr:uid="{7DAC8CF8-B1FD-46AD-93E7-EEE6AA43F704}"/>
    <cellStyle name="Normal 2 20 2 2 2" xfId="8794" xr:uid="{C91B9165-1CD4-4B01-9F5E-0A5FB490C083}"/>
    <cellStyle name="Normal 2 20 2 2 2 2" xfId="8795" xr:uid="{741EFC05-B6F5-4470-813E-D55FA4AB6A2B}"/>
    <cellStyle name="Normal 2 20 2 2 2 2 2" xfId="8796" xr:uid="{45A492D0-0442-49D5-B698-3658D751A867}"/>
    <cellStyle name="Normal 2 20 2 2 2 3" xfId="8797" xr:uid="{B249F512-2EC3-49B8-8906-5049B657BAEB}"/>
    <cellStyle name="Normal 2 20 2 2 2 4" xfId="8798" xr:uid="{DAA7C459-3370-41CC-B615-5A4BA963DA1F}"/>
    <cellStyle name="Normal 2 20 2 2 2 5" xfId="8799" xr:uid="{37D98007-95A0-43A1-82B2-6DAE16132871}"/>
    <cellStyle name="Normal 2 20 2 2 3" xfId="8800" xr:uid="{F24C9E4C-1AE1-4085-ABA8-65D69A86C452}"/>
    <cellStyle name="Normal 2 20 2 2 3 2" xfId="8801" xr:uid="{8BB5439A-8BC5-4621-A896-43095DFA8915}"/>
    <cellStyle name="Normal 2 20 2 2 4" xfId="8802" xr:uid="{B8049E39-AF2B-4487-8C07-0F61E8139C9F}"/>
    <cellStyle name="Normal 2 20 2 2 5" xfId="8803" xr:uid="{F4D41B7C-52C8-4386-8BD1-6CBDF9C110FD}"/>
    <cellStyle name="Normal 2 20 2 2 6" xfId="8804" xr:uid="{AF6EA413-C2F2-4E4A-8DCA-BC3AD59EFBCF}"/>
    <cellStyle name="Normal 2 20 2 2 7" xfId="8805" xr:uid="{D2D326B2-DEAD-4145-8F9C-6FF40D043059}"/>
    <cellStyle name="Normal 2 20 2 2 8" xfId="8806" xr:uid="{C49C5CCF-BE74-4CB2-B94C-8EE21AAAFA88}"/>
    <cellStyle name="Normal 2 20 2 2 9" xfId="8807" xr:uid="{A6F114D3-D03A-4403-BAF4-B52468C799D6}"/>
    <cellStyle name="Normal 2 20 2 3" xfId="8808" xr:uid="{1714F075-BEB4-4E88-BCAF-633621DD367F}"/>
    <cellStyle name="Normal 2 20 2 3 2" xfId="8809" xr:uid="{BB754F26-C994-4C93-A1B5-848CD2F218D9}"/>
    <cellStyle name="Normal 2 20 2 3 2 2" xfId="8810" xr:uid="{4C39C500-B85F-46A2-B491-B158423DBBF1}"/>
    <cellStyle name="Normal 2 20 2 3 3" xfId="8811" xr:uid="{2E527CDF-9E5A-4765-B19B-C7D118F4788D}"/>
    <cellStyle name="Normal 2 20 2 3 4" xfId="8812" xr:uid="{F42CD2E0-4CE1-43E9-804F-2BC2337E06B1}"/>
    <cellStyle name="Normal 2 20 2 3 5" xfId="8813" xr:uid="{3CB41290-E8A2-47FD-B65C-CFBFBD9E1C6D}"/>
    <cellStyle name="Normal 2 20 2 4" xfId="8814" xr:uid="{0C4CEEB5-177A-4F2F-853C-DC2B51EA7997}"/>
    <cellStyle name="Normal 2 20 2 4 2" xfId="8815" xr:uid="{8B3CB0EC-CCCF-4972-88AE-DD9DF36B5BED}"/>
    <cellStyle name="Normal 2 20 2 5" xfId="8816" xr:uid="{03C89038-A717-4B58-9F54-80B5CA4EDD0E}"/>
    <cellStyle name="Normal 2 20 2 6" xfId="8817" xr:uid="{BE9D37D1-EAE0-4306-B414-CC58580F584F}"/>
    <cellStyle name="Normal 2 20 2 7" xfId="8818" xr:uid="{499FC42C-C30B-4128-9ECF-F3F69C614C11}"/>
    <cellStyle name="Normal 2 20 2 8" xfId="8819" xr:uid="{1D78091F-DC93-4F43-B191-3B71056C9544}"/>
    <cellStyle name="Normal 2 20 2 9" xfId="8820" xr:uid="{9A8E4CED-5486-43DF-84FD-7E0906F05446}"/>
    <cellStyle name="Normal 2 20 3" xfId="8821" xr:uid="{66EE30A9-A6BC-4E85-BC78-585DE5F5207D}"/>
    <cellStyle name="Normal 2 20 3 10" xfId="8822" xr:uid="{3C79AC1B-EF1F-436F-8E46-4E670C948B4A}"/>
    <cellStyle name="Normal 2 20 3 11" xfId="8823" xr:uid="{906129D1-071E-4E3A-81C9-05C7F530E319}"/>
    <cellStyle name="Normal 2 20 3 2" xfId="8824" xr:uid="{FD3DF236-4027-4302-9C1A-C95F69F487B4}"/>
    <cellStyle name="Normal 2 20 3 2 2" xfId="8825" xr:uid="{23B24938-8566-45FE-A4A8-CF20E8F132D2}"/>
    <cellStyle name="Normal 2 20 3 2 2 2" xfId="8826" xr:uid="{1D014B9A-C594-4D82-9A7B-23A4086F782D}"/>
    <cellStyle name="Normal 2 20 3 2 3" xfId="8827" xr:uid="{59FCFE02-7D6B-4DC2-B9EF-5347466E74C2}"/>
    <cellStyle name="Normal 2 20 3 2 4" xfId="8828" xr:uid="{6967DBF5-9AAC-4E16-88E6-0A5BC38FE6EB}"/>
    <cellStyle name="Normal 2 20 3 2 5" xfId="8829" xr:uid="{22427ACD-9D51-40F2-A588-F32EFBFDE553}"/>
    <cellStyle name="Normal 2 20 3 3" xfId="8830" xr:uid="{7B234088-ED64-465D-B85D-3B772C12B17C}"/>
    <cellStyle name="Normal 2 20 3 3 2" xfId="8831" xr:uid="{54809FCA-9118-466B-A0DB-9AA271EEC527}"/>
    <cellStyle name="Normal 2 20 3 4" xfId="8832" xr:uid="{35863B51-57D2-4F25-BBA1-A2ADA9D68ABC}"/>
    <cellStyle name="Normal 2 20 3 5" xfId="8833" xr:uid="{116F4B3A-A4DE-402A-B0C8-CA3B7A87044D}"/>
    <cellStyle name="Normal 2 20 3 6" xfId="8834" xr:uid="{5494C3EC-2483-4431-BAB6-6167ED308751}"/>
    <cellStyle name="Normal 2 20 3 7" xfId="8835" xr:uid="{4C8C712E-69D8-4AB3-AE83-EC55385DE932}"/>
    <cellStyle name="Normal 2 20 3 8" xfId="8836" xr:uid="{AAC16206-D596-4701-BD98-69A700C051FD}"/>
    <cellStyle name="Normal 2 20 3 9" xfId="8837" xr:uid="{44A29BE7-EEF8-4830-9915-72A2212705BC}"/>
    <cellStyle name="Normal 2 20 4" xfId="8838" xr:uid="{728D94B1-C450-4AE8-A423-6B8C643A14FB}"/>
    <cellStyle name="Normal 2 20 4 2" xfId="8839" xr:uid="{338985C3-88FD-4AD0-970A-4CD2C3058A61}"/>
    <cellStyle name="Normal 2 20 4 2 2" xfId="8840" xr:uid="{CF5D59CE-E465-4553-B57C-EB44EDEE0909}"/>
    <cellStyle name="Normal 2 20 4 3" xfId="8841" xr:uid="{45845457-1F2F-44DD-8DAC-1961DBEBBABF}"/>
    <cellStyle name="Normal 2 20 4 4" xfId="8842" xr:uid="{03E14801-4715-4F51-A0FF-9B3BEBC55A99}"/>
    <cellStyle name="Normal 2 20 4 5" xfId="8843" xr:uid="{4EC13F9E-7B40-458C-88A9-E6BC5971FAF6}"/>
    <cellStyle name="Normal 2 20 5" xfId="8844" xr:uid="{7D94B9A1-EE69-4B46-88E0-C77D777BE5D4}"/>
    <cellStyle name="Normal 2 20 5 2" xfId="8845" xr:uid="{29C3C258-DC0A-40DE-9B13-C0F52F43F2CD}"/>
    <cellStyle name="Normal 2 20 6" xfId="8846" xr:uid="{157F71B0-57A2-4B22-9640-DBA706E799E0}"/>
    <cellStyle name="Normal 2 20 7" xfId="8847" xr:uid="{A12F8F8A-C60C-4BB7-818C-40A11F47B2A0}"/>
    <cellStyle name="Normal 2 20 8" xfId="8848" xr:uid="{4B8A67E8-FDE4-4CD4-BA28-A8B3E4FB02C6}"/>
    <cellStyle name="Normal 2 20 9" xfId="8849" xr:uid="{694E8B08-1DBE-4B0A-BBA2-4C23CA391A2D}"/>
    <cellStyle name="Normal 2 21" xfId="8850" xr:uid="{0C8F5A97-E047-45FC-B615-5C41D8A31539}"/>
    <cellStyle name="Normal 2 21 10" xfId="8851" xr:uid="{F7F3B734-6487-4828-B467-54BE07E957A1}"/>
    <cellStyle name="Normal 2 21 11" xfId="8852" xr:uid="{B91BCFE4-6270-4059-BEFD-2F11A4FC928A}"/>
    <cellStyle name="Normal 2 21 12" xfId="8853" xr:uid="{9E3729E6-8192-43CA-96DE-159C017718F6}"/>
    <cellStyle name="Normal 2 21 13" xfId="8854" xr:uid="{E5C4BA81-A411-4192-BE2A-FD20158622B8}"/>
    <cellStyle name="Normal 2 21 14" xfId="8855" xr:uid="{D0658CF6-045A-4A01-8CF8-265292F4F042}"/>
    <cellStyle name="Normal 2 21 2" xfId="8856" xr:uid="{81E81C42-3D0D-4FA6-8268-50AB2EBAEAB5}"/>
    <cellStyle name="Normal 2 21 2 10" xfId="8857" xr:uid="{68BD3017-6452-4003-9643-84E10EDC8858}"/>
    <cellStyle name="Normal 2 21 2 11" xfId="8858" xr:uid="{D80449BD-BE5D-4325-8F8C-BC2200FB8422}"/>
    <cellStyle name="Normal 2 21 2 12" xfId="8859" xr:uid="{65A2BF89-6FFA-473A-9723-020E8C99FA55}"/>
    <cellStyle name="Normal 2 21 2 13" xfId="8860" xr:uid="{3BF329A8-759D-4A6B-BCBD-24709D294874}"/>
    <cellStyle name="Normal 2 21 2 2" xfId="8861" xr:uid="{7B5FB4BC-5F9F-40A5-BA02-1CB346FCC862}"/>
    <cellStyle name="Normal 2 21 2 2 10" xfId="8862" xr:uid="{21F5E4A8-3D53-48B7-90F0-3A5A57AA164E}"/>
    <cellStyle name="Normal 2 21 2 2 11" xfId="8863" xr:uid="{FA2F6192-81B6-45A7-81BD-F57BC7C9E928}"/>
    <cellStyle name="Normal 2 21 2 2 2" xfId="8864" xr:uid="{3515C9D9-CFFC-4B35-BDCB-D648CE97A6F3}"/>
    <cellStyle name="Normal 2 21 2 2 2 2" xfId="8865" xr:uid="{593717F7-84E5-4458-A185-5F6C727CE900}"/>
    <cellStyle name="Normal 2 21 2 2 2 2 2" xfId="8866" xr:uid="{C14C09C8-A92F-47A5-A4C8-19FE438960FA}"/>
    <cellStyle name="Normal 2 21 2 2 2 3" xfId="8867" xr:uid="{15CC3664-C47B-4686-BAC4-B3DAE58B3B5E}"/>
    <cellStyle name="Normal 2 21 2 2 2 4" xfId="8868" xr:uid="{235D1326-3B95-4516-8C2A-7A79F66A353D}"/>
    <cellStyle name="Normal 2 21 2 2 2 5" xfId="8869" xr:uid="{7E5DC72E-52A7-4065-B9F1-4C7B2E74E7DA}"/>
    <cellStyle name="Normal 2 21 2 2 3" xfId="8870" xr:uid="{A1C0703F-19FC-4E58-A7D9-F084B3B1E6B6}"/>
    <cellStyle name="Normal 2 21 2 2 3 2" xfId="8871" xr:uid="{58FCCD2D-67B9-4216-A2AD-78A3B58C3F04}"/>
    <cellStyle name="Normal 2 21 2 2 4" xfId="8872" xr:uid="{6BBAEE62-FE4B-4C2F-B6AD-D75761AA670E}"/>
    <cellStyle name="Normal 2 21 2 2 5" xfId="8873" xr:uid="{CFDA396A-F4AB-490F-8BCA-E6513D9788A7}"/>
    <cellStyle name="Normal 2 21 2 2 6" xfId="8874" xr:uid="{5E82D746-AB3B-43F5-B500-76BBC229BDBB}"/>
    <cellStyle name="Normal 2 21 2 2 7" xfId="8875" xr:uid="{D6DB49AA-9E07-41C8-A4B9-D66EC50CDE4B}"/>
    <cellStyle name="Normal 2 21 2 2 8" xfId="8876" xr:uid="{8A42A337-329D-4E2C-9219-27F838A4ECF9}"/>
    <cellStyle name="Normal 2 21 2 2 9" xfId="8877" xr:uid="{4F7B272D-2DD6-42D6-A5A2-4089091955F3}"/>
    <cellStyle name="Normal 2 21 2 3" xfId="8878" xr:uid="{662CEBBF-D4CD-4569-9B71-29E68A4DAB85}"/>
    <cellStyle name="Normal 2 21 2 3 2" xfId="8879" xr:uid="{0BFE003D-244F-4638-B7B9-4DFD7F441519}"/>
    <cellStyle name="Normal 2 21 2 3 2 2" xfId="8880" xr:uid="{5A8A4118-EC29-4A57-8C73-EA5D83BDC75E}"/>
    <cellStyle name="Normal 2 21 2 3 3" xfId="8881" xr:uid="{A86F4EFE-F791-459B-B17E-00B5EBEACA43}"/>
    <cellStyle name="Normal 2 21 2 3 4" xfId="8882" xr:uid="{DA64F152-6AB4-4B0C-A78A-F3F21A8C2BD2}"/>
    <cellStyle name="Normal 2 21 2 3 5" xfId="8883" xr:uid="{761D3D91-132C-42C2-98E6-CD89CEB884B6}"/>
    <cellStyle name="Normal 2 21 2 4" xfId="8884" xr:uid="{A056AB87-5A14-49D0-8475-16C71A7AB024}"/>
    <cellStyle name="Normal 2 21 2 4 2" xfId="8885" xr:uid="{9AF8554F-4C3C-4912-9B20-29D7329E6C9C}"/>
    <cellStyle name="Normal 2 21 2 5" xfId="8886" xr:uid="{E253490E-F082-4FFF-8C08-EE769B621667}"/>
    <cellStyle name="Normal 2 21 2 6" xfId="8887" xr:uid="{13286B90-B31C-4675-93DA-352BF7E73DA1}"/>
    <cellStyle name="Normal 2 21 2 7" xfId="8888" xr:uid="{86C05A10-E00E-48C7-9B08-0ABE0AAD8064}"/>
    <cellStyle name="Normal 2 21 2 8" xfId="8889" xr:uid="{C43E42FF-D084-4ABC-A276-39B0E5F5AC70}"/>
    <cellStyle name="Normal 2 21 2 9" xfId="8890" xr:uid="{1C95DD7F-D1B6-4584-93DF-BC26C9070714}"/>
    <cellStyle name="Normal 2 21 3" xfId="8891" xr:uid="{DF3F0DB4-61D7-4C9B-B6D7-B919607C5787}"/>
    <cellStyle name="Normal 2 21 3 10" xfId="8892" xr:uid="{8027E80C-7651-4EDB-B0BB-DB16BD65FEC5}"/>
    <cellStyle name="Normal 2 21 3 11" xfId="8893" xr:uid="{07A7DB94-854E-4B22-99AA-CB540D2B3D98}"/>
    <cellStyle name="Normal 2 21 3 2" xfId="8894" xr:uid="{F87B8591-543C-4EE2-96A2-CEDAD320F85C}"/>
    <cellStyle name="Normal 2 21 3 2 2" xfId="8895" xr:uid="{D9DFA270-5E75-4AE9-8CC8-7E5E3C18CAC3}"/>
    <cellStyle name="Normal 2 21 3 2 2 2" xfId="8896" xr:uid="{5CC7E7A0-68FD-47A6-B937-DF1D6979BDBE}"/>
    <cellStyle name="Normal 2 21 3 2 3" xfId="8897" xr:uid="{74FCE972-D39C-46A2-AAF4-FEA6353C4854}"/>
    <cellStyle name="Normal 2 21 3 2 4" xfId="8898" xr:uid="{B885F47B-1D58-44EE-9000-C3FA67250C30}"/>
    <cellStyle name="Normal 2 21 3 2 5" xfId="8899" xr:uid="{C3692FA9-8BA2-4991-BA79-17F407609DE7}"/>
    <cellStyle name="Normal 2 21 3 3" xfId="8900" xr:uid="{5ED4636F-5B5A-478D-9354-74E43AE67A64}"/>
    <cellStyle name="Normal 2 21 3 3 2" xfId="8901" xr:uid="{9ABA2E64-0BBD-4120-B5A4-B5F35B893916}"/>
    <cellStyle name="Normal 2 21 3 4" xfId="8902" xr:uid="{9BECA455-5C1E-4FE3-899D-146CFF15AD40}"/>
    <cellStyle name="Normal 2 21 3 5" xfId="8903" xr:uid="{6D0ED518-7276-4062-9F63-FD1C8074FAC5}"/>
    <cellStyle name="Normal 2 21 3 6" xfId="8904" xr:uid="{916CC51E-9C2E-4CDD-99C7-43B25AB20F26}"/>
    <cellStyle name="Normal 2 21 3 7" xfId="8905" xr:uid="{1D710D48-FB99-4C5C-B280-2EC3708663B9}"/>
    <cellStyle name="Normal 2 21 3 8" xfId="8906" xr:uid="{FC90190A-84A7-464B-9ADF-8976812EB582}"/>
    <cellStyle name="Normal 2 21 3 9" xfId="8907" xr:uid="{F1C7C0D2-ADE9-428F-8A63-CEBF68D3F546}"/>
    <cellStyle name="Normal 2 21 4" xfId="8908" xr:uid="{33D8F1FB-3A2D-4F6D-99FA-34ABDFF85ADF}"/>
    <cellStyle name="Normal 2 21 4 2" xfId="8909" xr:uid="{8EFAE143-4902-4C18-A2C8-43C2DA50FF79}"/>
    <cellStyle name="Normal 2 21 4 2 2" xfId="8910" xr:uid="{45F587AB-76D0-4FD4-A48D-0ED60C1D86C4}"/>
    <cellStyle name="Normal 2 21 4 3" xfId="8911" xr:uid="{E7B0F30E-E67F-4EE5-8C26-0CC58A3BFFDE}"/>
    <cellStyle name="Normal 2 21 4 4" xfId="8912" xr:uid="{35E3F935-B4CE-4BF9-9403-1FC1224216DC}"/>
    <cellStyle name="Normal 2 21 4 5" xfId="8913" xr:uid="{A3204503-553C-46AA-814E-04FF6078E2E0}"/>
    <cellStyle name="Normal 2 21 5" xfId="8914" xr:uid="{3EB3307F-02FD-4CAA-A376-4F56760A754E}"/>
    <cellStyle name="Normal 2 21 5 2" xfId="8915" xr:uid="{555D2278-1680-474D-B077-5A3B4390AE7B}"/>
    <cellStyle name="Normal 2 21 6" xfId="8916" xr:uid="{CCB0B871-A5D6-4D24-9ECC-D0638EFA07E4}"/>
    <cellStyle name="Normal 2 21 7" xfId="8917" xr:uid="{EAD95652-367F-452D-8A5C-4980E095619D}"/>
    <cellStyle name="Normal 2 21 8" xfId="8918" xr:uid="{F155D900-4BDA-464D-A71A-BD7A1C69BF1B}"/>
    <cellStyle name="Normal 2 21 9" xfId="8919" xr:uid="{5C5AC729-DF2F-4A36-BA2A-D9F53B3EEB26}"/>
    <cellStyle name="Normal 2 22" xfId="8920" xr:uid="{88AB4FAD-1D9C-42B6-B6A3-DC63556EAAD9}"/>
    <cellStyle name="Normal 2 22 10" xfId="8921" xr:uid="{6CE4405A-73F8-4598-9021-0CAE3BA3E2B7}"/>
    <cellStyle name="Normal 2 22 11" xfId="8922" xr:uid="{F87E68A0-6352-4B0B-BC2E-0892677F239D}"/>
    <cellStyle name="Normal 2 22 12" xfId="8923" xr:uid="{5523FBFA-1C72-4A1A-938A-7411B835E5DE}"/>
    <cellStyle name="Normal 2 22 13" xfId="8924" xr:uid="{14F89968-59C4-46CB-92A5-70AFB4254992}"/>
    <cellStyle name="Normal 2 22 14" xfId="8925" xr:uid="{F34CA913-A2FD-4F3C-ACCD-9E82C83E8770}"/>
    <cellStyle name="Normal 2 22 2" xfId="8926" xr:uid="{62D042A2-8525-4F87-ABB8-4154E67B8519}"/>
    <cellStyle name="Normal 2 22 2 10" xfId="8927" xr:uid="{0F93AFCC-F01E-47AE-A3CB-B0F39BA7F080}"/>
    <cellStyle name="Normal 2 22 2 11" xfId="8928" xr:uid="{EF291504-D5E9-4D4A-84F4-80BBC513A87B}"/>
    <cellStyle name="Normal 2 22 2 12" xfId="8929" xr:uid="{CAC623FA-B9AC-4F0D-8FF2-DB9507D15111}"/>
    <cellStyle name="Normal 2 22 2 2" xfId="8930" xr:uid="{6845EDBF-9129-4F0D-AF9E-6A3CCA7327BF}"/>
    <cellStyle name="Normal 2 22 2 2 10" xfId="8931" xr:uid="{F086E619-B7E3-423D-A14E-BE492F57499B}"/>
    <cellStyle name="Normal 2 22 2 2 11" xfId="8932" xr:uid="{0C028EF8-01FC-4674-A490-2E67B154381D}"/>
    <cellStyle name="Normal 2 22 2 2 2" xfId="8933" xr:uid="{2F72AFED-97AD-4646-A0FE-154A17C29EFC}"/>
    <cellStyle name="Normal 2 22 2 2 2 2" xfId="8934" xr:uid="{07C9F83F-4A2F-487E-A8E1-44600D6BD640}"/>
    <cellStyle name="Normal 2 22 2 2 2 2 2" xfId="8935" xr:uid="{0B80BADC-4E01-42D0-9069-2FAAC9526BD1}"/>
    <cellStyle name="Normal 2 22 2 2 2 3" xfId="8936" xr:uid="{08E50F25-614E-43F2-AA2E-3BAD17D9F226}"/>
    <cellStyle name="Normal 2 22 2 2 2 4" xfId="8937" xr:uid="{316258A9-CC78-4E95-8D4D-C80E092FF5E3}"/>
    <cellStyle name="Normal 2 22 2 2 2 5" xfId="8938" xr:uid="{5341BBA8-D675-4A80-817A-013D9B527E09}"/>
    <cellStyle name="Normal 2 22 2 2 3" xfId="8939" xr:uid="{EB133588-EF42-4D0A-B48F-62EC2B4DB83C}"/>
    <cellStyle name="Normal 2 22 2 2 3 2" xfId="8940" xr:uid="{9A4E1D46-BEA7-4E74-8696-E0E55912B4DE}"/>
    <cellStyle name="Normal 2 22 2 2 4" xfId="8941" xr:uid="{2639E8AF-BE21-4449-93F7-6EE683CED7AD}"/>
    <cellStyle name="Normal 2 22 2 2 5" xfId="8942" xr:uid="{0AED5E1E-BA52-4CF9-890C-A081D784AAA8}"/>
    <cellStyle name="Normal 2 22 2 2 6" xfId="8943" xr:uid="{C1E2BE22-C126-4F0E-8B8C-716812B1C5A6}"/>
    <cellStyle name="Normal 2 22 2 2 7" xfId="8944" xr:uid="{D20E2774-5582-4EED-AA83-4BA713C03325}"/>
    <cellStyle name="Normal 2 22 2 2 8" xfId="8945" xr:uid="{38D6025B-BC1F-45C8-AE87-3FB33B5166B2}"/>
    <cellStyle name="Normal 2 22 2 2 9" xfId="8946" xr:uid="{8ED2C763-E9FD-4925-9169-155DA6B4AB06}"/>
    <cellStyle name="Normal 2 22 2 3" xfId="8947" xr:uid="{C7CDDD3A-C55B-41C6-ADF7-927074A801C9}"/>
    <cellStyle name="Normal 2 22 2 3 2" xfId="8948" xr:uid="{B72AE9DD-F566-4546-A91A-A153910D8396}"/>
    <cellStyle name="Normal 2 22 2 3 2 2" xfId="8949" xr:uid="{1CDE5F37-F51D-4B61-B712-6D98E6788416}"/>
    <cellStyle name="Normal 2 22 2 3 3" xfId="8950" xr:uid="{A7E30047-5CBE-4B97-8999-E5DF2A0B7AA9}"/>
    <cellStyle name="Normal 2 22 2 3 4" xfId="8951" xr:uid="{C7637F25-1FEA-4E77-AB6D-9BE53E0018C1}"/>
    <cellStyle name="Normal 2 22 2 3 5" xfId="8952" xr:uid="{B8A6DA3D-C6C8-46B0-B74F-E65A6DAA5015}"/>
    <cellStyle name="Normal 2 22 2 4" xfId="8953" xr:uid="{2574335E-7A8A-469A-87C5-E9D8220A8CE3}"/>
    <cellStyle name="Normal 2 22 2 4 2" xfId="8954" xr:uid="{76B00EDF-0E55-4E32-8932-C3EEDADB1968}"/>
    <cellStyle name="Normal 2 22 2 5" xfId="8955" xr:uid="{7E03D889-3F04-41AC-890D-B612A2A64195}"/>
    <cellStyle name="Normal 2 22 2 6" xfId="8956" xr:uid="{502C1FF4-EEE6-40CE-8E00-3926A3C74D69}"/>
    <cellStyle name="Normal 2 22 2 7" xfId="8957" xr:uid="{52D63CA9-34D3-4D9C-BF84-2EDF2B087B72}"/>
    <cellStyle name="Normal 2 22 2 8" xfId="8958" xr:uid="{245C9298-F577-4579-9623-4D8B83C6E503}"/>
    <cellStyle name="Normal 2 22 2 9" xfId="8959" xr:uid="{AAFC2520-2164-49AE-9949-296D9A16DAF5}"/>
    <cellStyle name="Normal 2 22 3" xfId="8960" xr:uid="{C0AC352C-9E04-41ED-B5BD-5E260AC1E50B}"/>
    <cellStyle name="Normal 2 22 3 10" xfId="8961" xr:uid="{16DF4304-0364-420D-9841-7FC5B082461F}"/>
    <cellStyle name="Normal 2 22 3 11" xfId="8962" xr:uid="{26DBE35C-FFDC-40B0-BC66-FC3A94774DB4}"/>
    <cellStyle name="Normal 2 22 3 2" xfId="8963" xr:uid="{FE1851F9-E403-4620-85CF-01890BF03B40}"/>
    <cellStyle name="Normal 2 22 3 2 2" xfId="8964" xr:uid="{1175F50B-AEA4-48F9-B9D5-04E2362198D4}"/>
    <cellStyle name="Normal 2 22 3 2 2 2" xfId="8965" xr:uid="{D5A9F935-975F-46EA-A6B3-6A1AD3C12080}"/>
    <cellStyle name="Normal 2 22 3 2 3" xfId="8966" xr:uid="{76EBDE6A-9AB0-48FF-A320-7E9960C55D70}"/>
    <cellStyle name="Normal 2 22 3 2 4" xfId="8967" xr:uid="{480C3C53-BD2B-45D1-97D7-C17AF7BC6254}"/>
    <cellStyle name="Normal 2 22 3 2 5" xfId="8968" xr:uid="{6F0ACEE6-4387-4C2E-9099-F8F881EDE479}"/>
    <cellStyle name="Normal 2 22 3 3" xfId="8969" xr:uid="{5018DAF3-15E0-4EF3-9600-2B336A78F4D6}"/>
    <cellStyle name="Normal 2 22 3 3 2" xfId="8970" xr:uid="{8633667E-BF0D-4BDB-A378-6E579FFD7ECD}"/>
    <cellStyle name="Normal 2 22 3 4" xfId="8971" xr:uid="{3292F4B3-BE63-4EAD-8851-9948A10CF86C}"/>
    <cellStyle name="Normal 2 22 3 5" xfId="8972" xr:uid="{B80BDAB2-4865-4BEF-B38C-2F2522A65285}"/>
    <cellStyle name="Normal 2 22 3 6" xfId="8973" xr:uid="{552AFFBE-B792-4569-9861-5609F90EB3B6}"/>
    <cellStyle name="Normal 2 22 3 7" xfId="8974" xr:uid="{0954E760-88AC-48B1-9CE6-6BF9C1B3FFD0}"/>
    <cellStyle name="Normal 2 22 3 8" xfId="8975" xr:uid="{0C14AEA7-9F12-437C-8809-FC481E48C2FB}"/>
    <cellStyle name="Normal 2 22 3 9" xfId="8976" xr:uid="{0F2A720F-5E2F-44BC-8414-7E08A5158BD2}"/>
    <cellStyle name="Normal 2 22 4" xfId="8977" xr:uid="{8C1CC573-7877-421A-A10A-46BD0D30782B}"/>
    <cellStyle name="Normal 2 22 4 2" xfId="8978" xr:uid="{F31F5EBA-74BB-44AF-810C-1742CC3813CA}"/>
    <cellStyle name="Normal 2 22 4 2 2" xfId="8979" xr:uid="{9828878A-B955-44A8-AA4E-9E3094A501ED}"/>
    <cellStyle name="Normal 2 22 4 3" xfId="8980" xr:uid="{360B670C-7768-4749-8D5C-6A4F7831BE94}"/>
    <cellStyle name="Normal 2 22 4 4" xfId="8981" xr:uid="{27468752-4545-48DA-BCB1-DC942C2F6912}"/>
    <cellStyle name="Normal 2 22 4 5" xfId="8982" xr:uid="{0120947A-38EB-4695-8DD3-B308F25B9E1A}"/>
    <cellStyle name="Normal 2 22 5" xfId="8983" xr:uid="{50696B8D-5CB9-41E9-B793-EF5FE0408F36}"/>
    <cellStyle name="Normal 2 22 5 2" xfId="8984" xr:uid="{0098FCD0-334F-4092-B6F5-F5A62C5F28A8}"/>
    <cellStyle name="Normal 2 22 6" xfId="8985" xr:uid="{771BF118-90C0-4E95-972A-B12A1ABC18B9}"/>
    <cellStyle name="Normal 2 22 7" xfId="8986" xr:uid="{7138BAD9-35EA-4B90-AFAC-E915EF4A9C87}"/>
    <cellStyle name="Normal 2 22 8" xfId="8987" xr:uid="{0A5C2B01-E737-41D0-B934-5B938799B961}"/>
    <cellStyle name="Normal 2 22 9" xfId="8988" xr:uid="{399517CB-1E7C-4303-A8CD-D7BDC1A5F626}"/>
    <cellStyle name="Normal 2 23" xfId="8989" xr:uid="{4F4992A9-E7CA-421C-8AE1-02D4340C125D}"/>
    <cellStyle name="Normal 2 24" xfId="8990" xr:uid="{684164B2-8B0D-450A-879E-67F8C7BB12CC}"/>
    <cellStyle name="Normal 2 25" xfId="8991" xr:uid="{80CB287D-072C-482D-B542-4B21110A4B9D}"/>
    <cellStyle name="Normal 2 26" xfId="8992" xr:uid="{FF1BFEBE-B661-4AE6-B0F9-A03811A59229}"/>
    <cellStyle name="Normal 2 27" xfId="8993" xr:uid="{EFB7A7C5-D4FB-4D54-9EC0-C6BD6A60A71B}"/>
    <cellStyle name="Normal 2 28" xfId="8994" xr:uid="{347513E2-4A8A-4E9E-A030-4FBCB769C8C7}"/>
    <cellStyle name="Normal 2 29" xfId="8995" xr:uid="{0CE536BB-DAAD-47A9-BE1F-6C408898E4E2}"/>
    <cellStyle name="Normal 2 3" xfId="8996" xr:uid="{DC0820B1-27C4-4A08-BB40-CD62CEEAAE67}"/>
    <cellStyle name="Normal 2 3 2" xfId="8997" xr:uid="{22CC5510-1B68-4180-91B7-08CD1B5F237F}"/>
    <cellStyle name="Normal 2 3 3" xfId="8998" xr:uid="{10A99667-90BB-4669-9704-46EEC3AAEB6C}"/>
    <cellStyle name="Normal 2 3 4" xfId="7" xr:uid="{B2F520C4-1BC9-4372-BE78-ADE8947B5564}"/>
    <cellStyle name="Normal 2 30" xfId="8999" xr:uid="{3760C423-FDE8-48D5-B8E5-46B31B020DE7}"/>
    <cellStyle name="Normal 2 31" xfId="9000" xr:uid="{493F6C5B-EB0D-4B2B-8D3D-7F65DD67AE40}"/>
    <cellStyle name="Normal 2 32" xfId="9001" xr:uid="{D71738AA-094D-4188-A4F4-0BB53F0D6B91}"/>
    <cellStyle name="Normal 2 33" xfId="9002" xr:uid="{E07EE69F-1709-4D0E-BFEB-1CD56E409C21}"/>
    <cellStyle name="Normal 2 34" xfId="9003" xr:uid="{9083E8AE-1F76-4F12-AA4D-3025D60593F5}"/>
    <cellStyle name="Normal 2 35" xfId="9004" xr:uid="{1847D092-4D92-495D-BC7E-4F3F461FB00E}"/>
    <cellStyle name="Normal 2 36" xfId="9005" xr:uid="{C3738A76-5D55-41FC-8468-435ED6F9D9AD}"/>
    <cellStyle name="Normal 2 37" xfId="9006" xr:uid="{DAABF4AB-6110-47DC-87A7-F477A5495F8A}"/>
    <cellStyle name="Normal 2 38" xfId="9007" xr:uid="{56B1FBA6-EF92-4225-B274-D0AD14BD004B}"/>
    <cellStyle name="Normal 2 39" xfId="9008" xr:uid="{1722C3DD-A0BE-4CA4-8F92-14CCEDEB4B53}"/>
    <cellStyle name="Normal 2 4" xfId="9009" xr:uid="{85D0A12A-BC70-443B-936D-16FD0F674F50}"/>
    <cellStyle name="Normal 2 4 10" xfId="9010" xr:uid="{B6268606-3B79-43BF-8693-34D4ADE18F2D}"/>
    <cellStyle name="Normal 2 4 11" xfId="9011" xr:uid="{AA994913-AC8B-4116-AE53-EE650A025666}"/>
    <cellStyle name="Normal 2 4 12" xfId="9012" xr:uid="{B4368456-5272-4567-8250-579759B82CDD}"/>
    <cellStyle name="Normal 2 4 13" xfId="9013" xr:uid="{72D5CC04-6561-4BEB-AAC0-CF8BB9AE312F}"/>
    <cellStyle name="Normal 2 4 14" xfId="9014" xr:uid="{0B3419AA-58AD-4C30-99F7-E9FE90F1FBA8}"/>
    <cellStyle name="Normal 2 4 15" xfId="9015" xr:uid="{CAB3D5B7-EC13-4AFE-B112-76382BF5FBC3}"/>
    <cellStyle name="Normal 2 4 16" xfId="9016" xr:uid="{CD82226B-D4F3-4F5A-B118-6352D01E82B6}"/>
    <cellStyle name="Normal 2 4 2" xfId="9017" xr:uid="{262149C8-40B6-403A-B2FC-F4FDD4B35782}"/>
    <cellStyle name="Normal 2 4 2 10" xfId="9018" xr:uid="{9D4256B3-D422-4844-9EB8-1BDE540018FE}"/>
    <cellStyle name="Normal 2 4 2 11" xfId="9019" xr:uid="{28782747-9B10-4B8C-97C0-106212B72FE6}"/>
    <cellStyle name="Normal 2 4 2 12" xfId="9020" xr:uid="{7E7C0C26-3EE1-4CC9-9B84-925F325D46F1}"/>
    <cellStyle name="Normal 2 4 2 13" xfId="9021" xr:uid="{0B874246-7D0B-420E-B9F1-789CA1BFD663}"/>
    <cellStyle name="Normal 2 4 2 2" xfId="9022" xr:uid="{3DB96D3C-0AF7-4291-AC09-B6022FDAB852}"/>
    <cellStyle name="Normal 2 4 2 2 10" xfId="9023" xr:uid="{04A7B743-DDCA-447F-BB04-A54D88FF09E9}"/>
    <cellStyle name="Normal 2 4 2 2 11" xfId="9024" xr:uid="{468138DD-AECA-4FA4-84B8-4CF154E05014}"/>
    <cellStyle name="Normal 2 4 2 2 2" xfId="9025" xr:uid="{E81DB210-D828-4CA6-9CD1-A6179318D5CB}"/>
    <cellStyle name="Normal 2 4 2 2 2 2" xfId="9026" xr:uid="{C2AD899C-1019-41E4-B1CD-4BD3BEE79977}"/>
    <cellStyle name="Normal 2 4 2 2 2 2 2" xfId="9027" xr:uid="{70F9F63C-3853-44AF-9F1D-0B60CDA0C7A3}"/>
    <cellStyle name="Normal 2 4 2 2 2 3" xfId="9028" xr:uid="{9777A13B-046B-4B1C-A38C-ABE893D36C7A}"/>
    <cellStyle name="Normal 2 4 2 2 2 4" xfId="9029" xr:uid="{6136EE8E-C804-42DE-BE8F-6D1C841927CC}"/>
    <cellStyle name="Normal 2 4 2 2 2 5" xfId="9030" xr:uid="{04255DC7-D36F-4932-8FA3-C5BB2BB28125}"/>
    <cellStyle name="Normal 2 4 2 2 3" xfId="9031" xr:uid="{3EB3012E-F75C-444A-B7F7-5CAD96276B85}"/>
    <cellStyle name="Normal 2 4 2 2 3 2" xfId="9032" xr:uid="{99B1F657-894A-4639-9D56-BAF8D6630410}"/>
    <cellStyle name="Normal 2 4 2 2 4" xfId="9033" xr:uid="{3B2E5E5C-DD40-451B-95D8-D3B977F33B2A}"/>
    <cellStyle name="Normal 2 4 2 2 5" xfId="9034" xr:uid="{615CA03B-63C3-4C7E-9552-D41E04639C7F}"/>
    <cellStyle name="Normal 2 4 2 2 6" xfId="9035" xr:uid="{4E2E8C1F-AEEF-4009-8DA9-6FD558C2B9F2}"/>
    <cellStyle name="Normal 2 4 2 2 7" xfId="9036" xr:uid="{DAF8D73B-3984-447C-BE82-134FB9A0D76B}"/>
    <cellStyle name="Normal 2 4 2 2 8" xfId="9037" xr:uid="{5F48AF03-9DA1-4C38-ADE8-3D565B2A9B8C}"/>
    <cellStyle name="Normal 2 4 2 2 9" xfId="9038" xr:uid="{CE0006A2-5716-4686-A590-264D7912700F}"/>
    <cellStyle name="Normal 2 4 2 3" xfId="9039" xr:uid="{9FED6DF6-07FD-4DE2-AC12-1C3482BD9C3B}"/>
    <cellStyle name="Normal 2 4 2 3 2" xfId="9040" xr:uid="{313AC0E3-2FD3-4883-8F03-8BC4B34BFCAD}"/>
    <cellStyle name="Normal 2 4 2 3 2 2" xfId="9041" xr:uid="{4CA79659-58FE-4EBD-93F4-8E821BFC0673}"/>
    <cellStyle name="Normal 2 4 2 3 3" xfId="9042" xr:uid="{CF45E8B3-A552-46EE-A439-E31CB019B334}"/>
    <cellStyle name="Normal 2 4 2 3 4" xfId="9043" xr:uid="{9E5DB908-CB49-4556-973F-D80F5B3289E6}"/>
    <cellStyle name="Normal 2 4 2 3 5" xfId="9044" xr:uid="{6FB0A65A-A026-4067-92F6-511EF7D54442}"/>
    <cellStyle name="Normal 2 4 2 4" xfId="9045" xr:uid="{ADEFB11A-E11B-45AE-AD69-B90690544C03}"/>
    <cellStyle name="Normal 2 4 2 4 2" xfId="9046" xr:uid="{DAFC8A70-4E2C-4293-8D99-26909910794F}"/>
    <cellStyle name="Normal 2 4 2 5" xfId="9047" xr:uid="{ED9D0ED8-8C8A-4302-8980-99D827B3A93D}"/>
    <cellStyle name="Normal 2 4 2 6" xfId="9048" xr:uid="{4ED220F9-F2A0-4570-B1B0-FC678C66ED68}"/>
    <cellStyle name="Normal 2 4 2 7" xfId="9049" xr:uid="{7ADD9874-BC17-457E-B917-FCDE6C5BEED8}"/>
    <cellStyle name="Normal 2 4 2 8" xfId="9050" xr:uid="{0195E5A6-83EA-4F32-A744-E7A90F1AAD19}"/>
    <cellStyle name="Normal 2 4 2 9" xfId="9051" xr:uid="{62AA4C7E-3A51-433C-892F-90D70102E2AF}"/>
    <cellStyle name="Normal 2 4 3" xfId="9052" xr:uid="{2C3B6E1C-B187-4281-B698-7B31884C2960}"/>
    <cellStyle name="Normal 2 4 3 10" xfId="9053" xr:uid="{70B2B027-4C44-41E6-ACB9-BE8D9473FFC2}"/>
    <cellStyle name="Normal 2 4 3 11" xfId="9054" xr:uid="{0187A454-EB88-4083-966B-B90D69FC0C1E}"/>
    <cellStyle name="Normal 2 4 3 2" xfId="9055" xr:uid="{FE89024F-0CF8-4717-ADF9-0DEA62155A37}"/>
    <cellStyle name="Normal 2 4 3 2 2" xfId="9056" xr:uid="{CB9A5177-C043-45C7-99BB-4EE7BA78A744}"/>
    <cellStyle name="Normal 2 4 3 2 2 2" xfId="9057" xr:uid="{460202E6-4F23-4CDF-AB7B-9643F31B5658}"/>
    <cellStyle name="Normal 2 4 3 2 3" xfId="9058" xr:uid="{09651140-8C1D-4F74-8556-1CAC174B4CD1}"/>
    <cellStyle name="Normal 2 4 3 2 4" xfId="9059" xr:uid="{B0238FFE-0FBA-4F2F-AB0C-C75D325ABB4F}"/>
    <cellStyle name="Normal 2 4 3 2 5" xfId="9060" xr:uid="{07B8054F-9C25-4726-8CB8-01BE5D4E66BF}"/>
    <cellStyle name="Normal 2 4 3 3" xfId="9061" xr:uid="{6D18E410-AAB9-4913-8FCA-3AB47BBE4F3C}"/>
    <cellStyle name="Normal 2 4 3 3 2" xfId="9062" xr:uid="{71245270-4577-4458-9904-177AE2CCA216}"/>
    <cellStyle name="Normal 2 4 3 4" xfId="9063" xr:uid="{3E397E26-B7DA-49E2-94F6-976C69F75758}"/>
    <cellStyle name="Normal 2 4 3 5" xfId="9064" xr:uid="{FE05881E-D89F-47A9-82E6-62F85ABDAC2B}"/>
    <cellStyle name="Normal 2 4 3 6" xfId="9065" xr:uid="{D42CF1CD-940A-497C-BAA1-E38D7C7D7E4A}"/>
    <cellStyle name="Normal 2 4 3 7" xfId="9066" xr:uid="{A5B85600-0485-4E24-AC80-A669FE5082B3}"/>
    <cellStyle name="Normal 2 4 3 8" xfId="9067" xr:uid="{BDCB7813-E477-4AA9-9FC7-B0CC802C748C}"/>
    <cellStyle name="Normal 2 4 3 9" xfId="9068" xr:uid="{424C97A5-ECCC-4EA5-857A-2FC5122E93E7}"/>
    <cellStyle name="Normal 2 4 4" xfId="9069" xr:uid="{F609773D-2BFF-4E7D-A226-2503011ECF97}"/>
    <cellStyle name="Normal 2 4 4 2" xfId="9070" xr:uid="{44B8BC4D-470C-467F-987D-EA25153C7602}"/>
    <cellStyle name="Normal 2 4 4 2 2" xfId="9071" xr:uid="{9C402DAE-155E-4B95-A800-0D7D1C7AAB80}"/>
    <cellStyle name="Normal 2 4 4 3" xfId="9072" xr:uid="{22192B79-D2B4-48A1-82A7-DCDE3AD21027}"/>
    <cellStyle name="Normal 2 4 4 4" xfId="9073" xr:uid="{FD58EC0E-5821-493A-99C1-C3CFD97DDC2B}"/>
    <cellStyle name="Normal 2 4 4 5" xfId="9074" xr:uid="{61D3700C-41D0-4EA0-BFF0-9D02014BA9C6}"/>
    <cellStyle name="Normal 2 4 5" xfId="9075" xr:uid="{43025744-313D-43B6-B0F9-3EFAFFB909C4}"/>
    <cellStyle name="Normal 2 4 5 2" xfId="9076" xr:uid="{113FCC5F-2652-4D8F-A43C-9EEFBCB80015}"/>
    <cellStyle name="Normal 2 4 6" xfId="9077" xr:uid="{0DCB1C74-CF5B-4D69-8A3C-F5319427FCBA}"/>
    <cellStyle name="Normal 2 4 7" xfId="9078" xr:uid="{9B3EFCC5-B8EE-48E5-9038-363ACF340E11}"/>
    <cellStyle name="Normal 2 4 8" xfId="9079" xr:uid="{06B36A9C-3DE5-42F3-9C83-20BBDFEF3360}"/>
    <cellStyle name="Normal 2 4 9" xfId="9080" xr:uid="{3348CC89-91D5-4D4C-87CE-DBA375F786CB}"/>
    <cellStyle name="Normal 2 40" xfId="9081" xr:uid="{75991814-F9A3-49BF-A1B1-0CD8522FA949}"/>
    <cellStyle name="Normal 2 41" xfId="9082" xr:uid="{16350935-4D43-459A-B6C4-7C7E6BEFFAB2}"/>
    <cellStyle name="Normal 2 5" xfId="9083" xr:uid="{65A8D374-84DB-4CC8-83E2-747A978734EF}"/>
    <cellStyle name="Normal 2 5 10" xfId="9084" xr:uid="{CA27F300-E309-4390-ACBE-E322CFB4AC98}"/>
    <cellStyle name="Normal 2 5 11" xfId="9085" xr:uid="{224FCABB-A5BB-4182-80E4-1B46DEE670CC}"/>
    <cellStyle name="Normal 2 5 12" xfId="9086" xr:uid="{41FAD9B5-0C34-4A83-A727-2D1638661D85}"/>
    <cellStyle name="Normal 2 5 13" xfId="9087" xr:uid="{2CC02E04-878B-4C49-8A2D-A8080C7394AC}"/>
    <cellStyle name="Normal 2 5 14" xfId="9088" xr:uid="{3F90D365-C086-42FC-B5D8-D9B77D278EB3}"/>
    <cellStyle name="Normal 2 5 15" xfId="9089" xr:uid="{7D7F99F8-167C-4641-BF06-FE308CC05C6D}"/>
    <cellStyle name="Normal 2 5 2" xfId="9090" xr:uid="{8C6A2D3E-98BA-4F3F-AEE9-231CDF639ADD}"/>
    <cellStyle name="Normal 2 5 2 10" xfId="9091" xr:uid="{44B668BC-7AF7-4B68-B1BD-E42E851C6E8F}"/>
    <cellStyle name="Normal 2 5 2 11" xfId="9092" xr:uid="{3173A9B6-D09F-4944-B445-1169CCB27C34}"/>
    <cellStyle name="Normal 2 5 2 12" xfId="9093" xr:uid="{5FC7757F-0B40-4665-A813-49AB3CAA0BBA}"/>
    <cellStyle name="Normal 2 5 2 13" xfId="9094" xr:uid="{9C3EDD89-2BBB-476E-AC98-0ED9AE32FD36}"/>
    <cellStyle name="Normal 2 5 2 2" xfId="9095" xr:uid="{EBAEB6B8-EF23-4698-81F7-826F92A840C6}"/>
    <cellStyle name="Normal 2 5 2 2 10" xfId="9096" xr:uid="{07944EEF-AE07-447E-AB32-D2F3E1C3B1BF}"/>
    <cellStyle name="Normal 2 5 2 2 11" xfId="9097" xr:uid="{0717E503-C79D-4547-9F76-2B0B21CB107B}"/>
    <cellStyle name="Normal 2 5 2 2 2" xfId="9098" xr:uid="{E6EEAE8E-25A3-4905-A7E6-E25A0FC0BF4A}"/>
    <cellStyle name="Normal 2 5 2 2 2 2" xfId="9099" xr:uid="{3B3EAE44-C86D-4FD3-A656-A66D1464451F}"/>
    <cellStyle name="Normal 2 5 2 2 2 2 2" xfId="9100" xr:uid="{4AED389F-694A-4E47-BAAE-7D7CC8CAAACB}"/>
    <cellStyle name="Normal 2 5 2 2 2 3" xfId="9101" xr:uid="{F7E7660F-EFB1-470E-A341-8871CC3F4A0C}"/>
    <cellStyle name="Normal 2 5 2 2 2 4" xfId="9102" xr:uid="{A9BD80C1-B50F-4C1D-9CE6-40FDD40DD03C}"/>
    <cellStyle name="Normal 2 5 2 2 2 5" xfId="9103" xr:uid="{E9B3BCEE-6BAB-40E9-A251-5606B3C2FDB8}"/>
    <cellStyle name="Normal 2 5 2 2 3" xfId="9104" xr:uid="{B727EEE4-62E8-429D-AF28-A8E8A455FCFB}"/>
    <cellStyle name="Normal 2 5 2 2 3 2" xfId="9105" xr:uid="{C8C61AAF-DEA7-4142-901B-234AC2D5E3CB}"/>
    <cellStyle name="Normal 2 5 2 2 4" xfId="9106" xr:uid="{E3FBAB62-763D-48D0-97D0-1CCBBE851B73}"/>
    <cellStyle name="Normal 2 5 2 2 5" xfId="9107" xr:uid="{022A6304-68B8-437C-A545-7C7A6BDEEF73}"/>
    <cellStyle name="Normal 2 5 2 2 6" xfId="9108" xr:uid="{2311079B-2908-4693-9A92-5A69F3912C78}"/>
    <cellStyle name="Normal 2 5 2 2 7" xfId="9109" xr:uid="{095EA537-CDA9-4365-BE6F-EEE13D9B93A4}"/>
    <cellStyle name="Normal 2 5 2 2 8" xfId="9110" xr:uid="{18872904-940F-49D9-B193-0B6CA137D694}"/>
    <cellStyle name="Normal 2 5 2 2 9" xfId="9111" xr:uid="{9E95DC88-05DC-4F35-A846-704DD6C13697}"/>
    <cellStyle name="Normal 2 5 2 3" xfId="9112" xr:uid="{9E60DA23-44B9-42D8-875C-9390BDA07177}"/>
    <cellStyle name="Normal 2 5 2 3 2" xfId="9113" xr:uid="{B82D3021-0833-4DBE-8C82-1BB93A6F03FB}"/>
    <cellStyle name="Normal 2 5 2 3 2 2" xfId="9114" xr:uid="{0F791BDA-D084-4526-8B41-94B8F9F0ABE5}"/>
    <cellStyle name="Normal 2 5 2 3 3" xfId="9115" xr:uid="{1A83A61A-9325-4909-96B2-D018A617F86F}"/>
    <cellStyle name="Normal 2 5 2 3 4" xfId="9116" xr:uid="{B03360B3-1721-49DC-B982-ABF5FF68657D}"/>
    <cellStyle name="Normal 2 5 2 3 5" xfId="9117" xr:uid="{E4CC6CD0-911F-49F1-B6DF-6CA0D3561624}"/>
    <cellStyle name="Normal 2 5 2 4" xfId="9118" xr:uid="{4041E1DB-D457-4C18-855C-627B76F2885F}"/>
    <cellStyle name="Normal 2 5 2 4 2" xfId="9119" xr:uid="{46006E14-88A0-4E88-997F-AFE82C51AEDA}"/>
    <cellStyle name="Normal 2 5 2 5" xfId="9120" xr:uid="{3B0488D3-AC35-4224-BF68-24D81D954F77}"/>
    <cellStyle name="Normal 2 5 2 6" xfId="9121" xr:uid="{A231D4F9-C85A-42DF-9B92-78DBF0F199F8}"/>
    <cellStyle name="Normal 2 5 2 7" xfId="9122" xr:uid="{E4F4C9EA-D4B8-4D0F-9163-595771E33A2B}"/>
    <cellStyle name="Normal 2 5 2 8" xfId="9123" xr:uid="{6A690150-D01F-44E4-B58D-1FFFF8449E20}"/>
    <cellStyle name="Normal 2 5 2 9" xfId="9124" xr:uid="{E176937E-04D3-41FD-B346-1E2D20825EAD}"/>
    <cellStyle name="Normal 2 5 3" xfId="9125" xr:uid="{C9F41130-EFAB-4FA8-9B30-169112D29A4D}"/>
    <cellStyle name="Normal 2 5 3 10" xfId="9126" xr:uid="{FBC46B67-85EB-4522-B3BB-C5BC5B93DF63}"/>
    <cellStyle name="Normal 2 5 3 11" xfId="9127" xr:uid="{42179467-A7C8-4CEF-8FD3-0F37DF58732E}"/>
    <cellStyle name="Normal 2 5 3 2" xfId="9128" xr:uid="{F2C89AA3-FE30-481E-9147-21C36CD225C1}"/>
    <cellStyle name="Normal 2 5 3 2 2" xfId="9129" xr:uid="{7E6AF567-A821-4D58-BBD3-60D8C6EFF07E}"/>
    <cellStyle name="Normal 2 5 3 2 2 2" xfId="9130" xr:uid="{9C462316-4F2A-4E48-B438-87B75F60E1D4}"/>
    <cellStyle name="Normal 2 5 3 2 3" xfId="9131" xr:uid="{69CC8D9D-B2C4-4C99-9FF0-BB47726E2FDF}"/>
    <cellStyle name="Normal 2 5 3 2 4" xfId="9132" xr:uid="{DCCE0857-17B9-4E12-A1FF-DC5EF51A144E}"/>
    <cellStyle name="Normal 2 5 3 2 5" xfId="9133" xr:uid="{4C7EC7C0-CAFD-4E0E-9685-1DAD1F2AE13C}"/>
    <cellStyle name="Normal 2 5 3 3" xfId="9134" xr:uid="{7B29A60D-FA32-4260-97CF-12ADB20CF7C6}"/>
    <cellStyle name="Normal 2 5 3 3 2" xfId="9135" xr:uid="{F8E97E80-D78D-4709-8290-9F68FA189C02}"/>
    <cellStyle name="Normal 2 5 3 4" xfId="9136" xr:uid="{E0F06EF8-5465-4A3D-A300-1D5F1805C393}"/>
    <cellStyle name="Normal 2 5 3 5" xfId="9137" xr:uid="{4DECD664-279D-47DB-A220-604981B39C7B}"/>
    <cellStyle name="Normal 2 5 3 6" xfId="9138" xr:uid="{1E033F2A-9084-424F-B076-00F0AD345FC4}"/>
    <cellStyle name="Normal 2 5 3 7" xfId="9139" xr:uid="{E9C6C445-09EF-420D-9CF7-E9283E114BEB}"/>
    <cellStyle name="Normal 2 5 3 8" xfId="9140" xr:uid="{BC5AE97A-9BE9-4763-86C7-E5FB055AE19A}"/>
    <cellStyle name="Normal 2 5 3 9" xfId="9141" xr:uid="{4795395B-F9A1-4A8E-B9F9-B630FF7FA296}"/>
    <cellStyle name="Normal 2 5 4" xfId="9142" xr:uid="{081E2FB3-38F4-480D-9A7D-186839FAFD8D}"/>
    <cellStyle name="Normal 2 5 4 2" xfId="9143" xr:uid="{D513174B-B602-4338-81F5-0478A0209938}"/>
    <cellStyle name="Normal 2 5 4 2 2" xfId="9144" xr:uid="{CB2668AE-AEBB-41DC-8083-712631A3624E}"/>
    <cellStyle name="Normal 2 5 4 3" xfId="9145" xr:uid="{11918957-6EA5-49A6-8454-A156DD9F6746}"/>
    <cellStyle name="Normal 2 5 4 4" xfId="9146" xr:uid="{DDF51B8F-F02A-452C-AC23-AEBCFE4C16A0}"/>
    <cellStyle name="Normal 2 5 4 5" xfId="9147" xr:uid="{5B041CA5-9330-466F-A6C7-7596DC15D28D}"/>
    <cellStyle name="Normal 2 5 5" xfId="9148" xr:uid="{FFCF830A-0E3F-475F-AC36-971A0A339994}"/>
    <cellStyle name="Normal 2 5 5 2" xfId="9149" xr:uid="{09C56574-9BEF-41F8-B9A2-52CA608F8D6E}"/>
    <cellStyle name="Normal 2 5 6" xfId="9150" xr:uid="{F78A288F-8D85-4E96-BC0B-1D52FD444CA4}"/>
    <cellStyle name="Normal 2 5 7" xfId="9151" xr:uid="{D42EB41D-FA25-4543-BCEC-2C31D90F3D9A}"/>
    <cellStyle name="Normal 2 5 8" xfId="9152" xr:uid="{952007EB-7FAC-4DC8-8F50-A22634A7FB05}"/>
    <cellStyle name="Normal 2 5 9" xfId="9153" xr:uid="{ABD6D815-C26C-4550-BCD2-AE152D4BFB94}"/>
    <cellStyle name="Normal 2 6" xfId="9154" xr:uid="{007FF749-F077-42F4-B945-3D66E6CDB159}"/>
    <cellStyle name="Normal 2 6 10" xfId="9155" xr:uid="{69721B46-7486-4AB0-BE41-F743F109B8E1}"/>
    <cellStyle name="Normal 2 6 11" xfId="9156" xr:uid="{0239AF1F-9699-4A8A-9035-3D4502300B35}"/>
    <cellStyle name="Normal 2 6 12" xfId="9157" xr:uid="{FD684837-2BFD-426F-8252-444001E8C6EC}"/>
    <cellStyle name="Normal 2 6 13" xfId="9158" xr:uid="{5A6FD19F-1562-49E0-8687-1CA50CC5E430}"/>
    <cellStyle name="Normal 2 6 14" xfId="9159" xr:uid="{E0599F9A-88DE-4970-9A3F-E9436C11F172}"/>
    <cellStyle name="Normal 2 6 15" xfId="9160" xr:uid="{4DFD4FB8-7823-4EA9-997D-1DB83C98EFD4}"/>
    <cellStyle name="Normal 2 6 2" xfId="9161" xr:uid="{490F1D92-0C7A-47BA-8CA0-B738E0FD6CDD}"/>
    <cellStyle name="Normal 2 6 2 10" xfId="9162" xr:uid="{9F4AABF5-85B6-4CB3-8CCE-A3D250AE0BF0}"/>
    <cellStyle name="Normal 2 6 2 11" xfId="9163" xr:uid="{94EC2D28-6A64-4EDA-AD53-C8A093753781}"/>
    <cellStyle name="Normal 2 6 2 12" xfId="9164" xr:uid="{491DEAF0-4417-40A6-8B09-D53646BF7C94}"/>
    <cellStyle name="Normal 2 6 2 13" xfId="9165" xr:uid="{98BDC9B7-BAD6-4026-BE7B-73DF9D8BC4B1}"/>
    <cellStyle name="Normal 2 6 2 2" xfId="9166" xr:uid="{8F1A9B24-81B1-4BBE-9FC2-6FD97F84BBEF}"/>
    <cellStyle name="Normal 2 6 2 2 10" xfId="9167" xr:uid="{F53C2B78-F32F-4791-B6B3-2736B617C44A}"/>
    <cellStyle name="Normal 2 6 2 2 11" xfId="9168" xr:uid="{E2F5FE62-C555-4AD6-B12D-12E9E2D6FE27}"/>
    <cellStyle name="Normal 2 6 2 2 2" xfId="9169" xr:uid="{2CBB11F9-3D61-4E04-98F9-F6F78E9D2B9A}"/>
    <cellStyle name="Normal 2 6 2 2 2 2" xfId="9170" xr:uid="{2C32D1FC-6C75-4D4E-A25E-D88552A9669D}"/>
    <cellStyle name="Normal 2 6 2 2 2 2 2" xfId="9171" xr:uid="{323CB057-881F-4638-9E39-05DA58C36FBD}"/>
    <cellStyle name="Normal 2 6 2 2 2 3" xfId="9172" xr:uid="{17FD82E7-3E0E-4AE0-941F-4155C5BD90C0}"/>
    <cellStyle name="Normal 2 6 2 2 2 4" xfId="9173" xr:uid="{CF526FDA-59A8-4EE8-8C88-E1BB578160D0}"/>
    <cellStyle name="Normal 2 6 2 2 2 5" xfId="9174" xr:uid="{DE8CD07D-130E-456A-BE04-3CB8A588EE57}"/>
    <cellStyle name="Normal 2 6 2 2 3" xfId="9175" xr:uid="{A001EF10-2CC5-40B0-8D30-FFCDAFE742BC}"/>
    <cellStyle name="Normal 2 6 2 2 3 2" xfId="9176" xr:uid="{0037274B-F524-4A09-B3A0-B61B5802169E}"/>
    <cellStyle name="Normal 2 6 2 2 4" xfId="9177" xr:uid="{C4842783-6B55-4B98-8A48-37AF49601A6E}"/>
    <cellStyle name="Normal 2 6 2 2 5" xfId="9178" xr:uid="{B70C9C37-2931-4906-8C4B-1F78B480E486}"/>
    <cellStyle name="Normal 2 6 2 2 6" xfId="9179" xr:uid="{3A683DEA-3064-4416-9ACB-E8ED30D28526}"/>
    <cellStyle name="Normal 2 6 2 2 7" xfId="9180" xr:uid="{410140EC-BDAB-413A-9046-B2EB5E89CC2A}"/>
    <cellStyle name="Normal 2 6 2 2 8" xfId="9181" xr:uid="{7C21E5AE-0CA9-4646-810C-8DC9CCD7252D}"/>
    <cellStyle name="Normal 2 6 2 2 9" xfId="9182" xr:uid="{C9219557-5F60-4ACD-88FA-64F8ADB4353D}"/>
    <cellStyle name="Normal 2 6 2 3" xfId="9183" xr:uid="{F3E0F6B0-C3E9-4627-82AF-F267E805F25D}"/>
    <cellStyle name="Normal 2 6 2 3 2" xfId="9184" xr:uid="{4EDFDD05-6C3D-4778-9745-8A2E7EC0CE3E}"/>
    <cellStyle name="Normal 2 6 2 3 2 2" xfId="9185" xr:uid="{C3059EAF-4A93-45D5-8C6B-A79D63994405}"/>
    <cellStyle name="Normal 2 6 2 3 3" xfId="9186" xr:uid="{1E705D9B-090A-4E58-8F2C-EBA61351935B}"/>
    <cellStyle name="Normal 2 6 2 3 4" xfId="9187" xr:uid="{7CCB2F2C-D8DF-41E0-8BFE-222562D6AA1F}"/>
    <cellStyle name="Normal 2 6 2 3 5" xfId="9188" xr:uid="{A1DD2CB6-076C-46C4-A09D-072CF57DE6D2}"/>
    <cellStyle name="Normal 2 6 2 4" xfId="9189" xr:uid="{F36044F8-4B29-4334-8B28-08A9C9F4C2D4}"/>
    <cellStyle name="Normal 2 6 2 4 2" xfId="9190" xr:uid="{A4E77D8A-E278-4814-8FFC-3E466A72F665}"/>
    <cellStyle name="Normal 2 6 2 5" xfId="9191" xr:uid="{D846C313-4311-4771-A849-BF88942D207B}"/>
    <cellStyle name="Normal 2 6 2 6" xfId="9192" xr:uid="{77B280D5-FDA2-4174-B795-7AD1AA6F5ADD}"/>
    <cellStyle name="Normal 2 6 2 7" xfId="9193" xr:uid="{2871BF85-02C1-4691-8CBC-E9AECFF5CC08}"/>
    <cellStyle name="Normal 2 6 2 8" xfId="9194" xr:uid="{7A567608-AB7F-4BCF-9DB2-3E2CEB76E1D4}"/>
    <cellStyle name="Normal 2 6 2 9" xfId="9195" xr:uid="{C99EB67E-808C-4659-BE2E-AF08E9084362}"/>
    <cellStyle name="Normal 2 6 3" xfId="9196" xr:uid="{B7D3E5AA-C972-43E5-A49F-F57F2A05F70C}"/>
    <cellStyle name="Normal 2 6 3 10" xfId="9197" xr:uid="{BCA82727-0B15-4A3C-9920-6BBCB7914654}"/>
    <cellStyle name="Normal 2 6 3 11" xfId="9198" xr:uid="{053B27E4-E93B-4735-BB41-142D18C2C14C}"/>
    <cellStyle name="Normal 2 6 3 2" xfId="9199" xr:uid="{69972933-BFCE-4D79-A929-8077F18128BA}"/>
    <cellStyle name="Normal 2 6 3 2 2" xfId="9200" xr:uid="{6627F0DD-0D43-47C5-AA1C-2864BDDE7A9F}"/>
    <cellStyle name="Normal 2 6 3 2 2 2" xfId="9201" xr:uid="{FC850707-291F-426D-A1CF-2D2C98E66D5A}"/>
    <cellStyle name="Normal 2 6 3 2 3" xfId="9202" xr:uid="{312B96C3-11A0-47FD-A979-A51704164F5F}"/>
    <cellStyle name="Normal 2 6 3 2 4" xfId="9203" xr:uid="{32FB2215-62B1-49A3-9168-A35A8D62C4AC}"/>
    <cellStyle name="Normal 2 6 3 2 5" xfId="9204" xr:uid="{89932630-332F-4564-80FF-66503C381653}"/>
    <cellStyle name="Normal 2 6 3 3" xfId="9205" xr:uid="{C603DA09-E1E9-42CC-9B2E-B8781EEAAD59}"/>
    <cellStyle name="Normal 2 6 3 3 2" xfId="9206" xr:uid="{212E0F3A-9E59-4437-B550-9001A64E0C5E}"/>
    <cellStyle name="Normal 2 6 3 4" xfId="9207" xr:uid="{3216BC0D-B222-465B-816A-23F7A235BE71}"/>
    <cellStyle name="Normal 2 6 3 5" xfId="9208" xr:uid="{F940074D-FE33-469B-996F-6D6949451F42}"/>
    <cellStyle name="Normal 2 6 3 6" xfId="9209" xr:uid="{3046836B-949F-4A3E-B829-E8FABAB2A9A6}"/>
    <cellStyle name="Normal 2 6 3 7" xfId="9210" xr:uid="{5BD35499-616A-42E5-A8FA-76CBC6FAE4D2}"/>
    <cellStyle name="Normal 2 6 3 8" xfId="9211" xr:uid="{C38FF126-4E58-4143-8D31-C0C0F0F1E2A6}"/>
    <cellStyle name="Normal 2 6 3 9" xfId="9212" xr:uid="{35C07BFE-9682-4F25-87BB-C20470347BC7}"/>
    <cellStyle name="Normal 2 6 4" xfId="9213" xr:uid="{79A8550D-C6AD-4235-84D3-5C6940C5CA31}"/>
    <cellStyle name="Normal 2 6 4 2" xfId="9214" xr:uid="{48C65589-2AFB-4FCD-8A4A-F9B2E1DBA183}"/>
    <cellStyle name="Normal 2 6 4 2 2" xfId="9215" xr:uid="{67511F19-F3FE-49A2-A242-E12E5879E626}"/>
    <cellStyle name="Normal 2 6 4 3" xfId="9216" xr:uid="{E63F748E-B6EE-4C88-B463-1D2094111A02}"/>
    <cellStyle name="Normal 2 6 4 4" xfId="9217" xr:uid="{53294842-1DE5-4DC0-B8FD-0D2BB0AA4A11}"/>
    <cellStyle name="Normal 2 6 4 5" xfId="9218" xr:uid="{B23C06F5-0258-4808-AC1E-CB817F525B6E}"/>
    <cellStyle name="Normal 2 6 5" xfId="9219" xr:uid="{15329F71-5AE5-4C7E-B8F2-EF201695DCD3}"/>
    <cellStyle name="Normal 2 6 5 2" xfId="9220" xr:uid="{1D571BE4-566D-4E9B-98E3-E5EB40157921}"/>
    <cellStyle name="Normal 2 6 6" xfId="9221" xr:uid="{279EC1C7-DDF7-4EC5-9D35-276EF0C50845}"/>
    <cellStyle name="Normal 2 6 7" xfId="9222" xr:uid="{693BECA9-9463-4735-ACC9-1D3F8DF5380E}"/>
    <cellStyle name="Normal 2 6 8" xfId="9223" xr:uid="{F263D717-0E8A-4F4D-9EB1-311B52DFFC20}"/>
    <cellStyle name="Normal 2 6 9" xfId="9224" xr:uid="{93BD44EE-EBF3-496B-8C30-C20C6CF4DBA3}"/>
    <cellStyle name="Normal 2 7" xfId="9225" xr:uid="{4E53D045-1152-4BB3-9294-3C0992924DB8}"/>
    <cellStyle name="Normal 2 7 10" xfId="9226" xr:uid="{ABD6AD2C-3B99-44AC-AE8C-3599ECE9C851}"/>
    <cellStyle name="Normal 2 7 11" xfId="9227" xr:uid="{2407EDC2-80EF-4D41-AC4C-8FD1008A0249}"/>
    <cellStyle name="Normal 2 7 12" xfId="9228" xr:uid="{CA043E91-3DFC-4ADA-9C62-CA7E01D67B85}"/>
    <cellStyle name="Normal 2 7 13" xfId="9229" xr:uid="{887CDA28-3495-4152-80D1-21B6CF8723E8}"/>
    <cellStyle name="Normal 2 7 14" xfId="9230" xr:uid="{98C788DB-F873-4E42-A35B-F8983B8CC25D}"/>
    <cellStyle name="Normal 2 7 2" xfId="9231" xr:uid="{13EDD114-EE49-457B-9CF7-EF5E87C3BDD5}"/>
    <cellStyle name="Normal 2 7 2 10" xfId="9232" xr:uid="{7AAD60A6-F2A9-40C7-B175-0BF4CDDF58D6}"/>
    <cellStyle name="Normal 2 7 2 11" xfId="9233" xr:uid="{50F7D123-90B5-429B-A7DC-E9B63DC6E29A}"/>
    <cellStyle name="Normal 2 7 2 12" xfId="9234" xr:uid="{7C7EB2F1-2030-4275-9FB3-736646E7587B}"/>
    <cellStyle name="Normal 2 7 2 13" xfId="9235" xr:uid="{98CA6A8A-8A68-49D1-B533-9CA28079AF1F}"/>
    <cellStyle name="Normal 2 7 2 2" xfId="9236" xr:uid="{45E69652-B167-4557-841E-442D9740E47B}"/>
    <cellStyle name="Normal 2 7 2 2 10" xfId="9237" xr:uid="{6E396AB2-9564-4EE8-9F70-7D09304FCAA3}"/>
    <cellStyle name="Normal 2 7 2 2 11" xfId="9238" xr:uid="{C77C8D8C-F86B-4B2A-8802-7B8E8AC2883B}"/>
    <cellStyle name="Normal 2 7 2 2 2" xfId="9239" xr:uid="{DD261F9A-866B-46B0-AB43-50523A6B4513}"/>
    <cellStyle name="Normal 2 7 2 2 2 2" xfId="9240" xr:uid="{1BD7D127-0467-4FCC-B38E-AF9770C5002B}"/>
    <cellStyle name="Normal 2 7 2 2 2 2 2" xfId="9241" xr:uid="{FCDD4E39-7959-4F41-8D4A-76F9127E3C07}"/>
    <cellStyle name="Normal 2 7 2 2 2 3" xfId="9242" xr:uid="{DA6A5755-2564-4303-A69D-789506877919}"/>
    <cellStyle name="Normal 2 7 2 2 2 4" xfId="9243" xr:uid="{7848BA7A-C36A-4400-A23E-03B5CF7554DC}"/>
    <cellStyle name="Normal 2 7 2 2 2 5" xfId="9244" xr:uid="{2870BAD0-31EA-4257-A916-995C689DDB77}"/>
    <cellStyle name="Normal 2 7 2 2 3" xfId="9245" xr:uid="{0D458FC1-71CC-42A3-8FEF-17044E537FBD}"/>
    <cellStyle name="Normal 2 7 2 2 3 2" xfId="9246" xr:uid="{FCF19AD1-CE1D-4F9D-BB17-768C163D33B0}"/>
    <cellStyle name="Normal 2 7 2 2 4" xfId="9247" xr:uid="{88732DA7-E45E-4AF7-8F36-2910D6E4D06A}"/>
    <cellStyle name="Normal 2 7 2 2 5" xfId="9248" xr:uid="{98F38EE2-375E-4359-9719-55616B85E1AA}"/>
    <cellStyle name="Normal 2 7 2 2 6" xfId="9249" xr:uid="{5986FD0F-2922-43DA-A361-1AD02AFA9775}"/>
    <cellStyle name="Normal 2 7 2 2 7" xfId="9250" xr:uid="{ABBC68AD-2CD9-4B9E-8210-3C97B184171D}"/>
    <cellStyle name="Normal 2 7 2 2 8" xfId="9251" xr:uid="{E6ABB193-24F0-4A84-8FB8-87CDB6BD4152}"/>
    <cellStyle name="Normal 2 7 2 2 9" xfId="9252" xr:uid="{73F4341D-2004-47F3-8BF0-815282C93C5F}"/>
    <cellStyle name="Normal 2 7 2 3" xfId="9253" xr:uid="{D33DCE75-1550-42D4-B1CE-EC3BD869B2FA}"/>
    <cellStyle name="Normal 2 7 2 3 2" xfId="9254" xr:uid="{D416F62B-1377-4B44-8F9B-5A84416AE3AC}"/>
    <cellStyle name="Normal 2 7 2 3 2 2" xfId="9255" xr:uid="{21028812-24EB-4C14-9D45-61218D065C90}"/>
    <cellStyle name="Normal 2 7 2 3 3" xfId="9256" xr:uid="{8EAB9B21-62B8-4709-8A9C-F2C5CB00A866}"/>
    <cellStyle name="Normal 2 7 2 3 4" xfId="9257" xr:uid="{46FA1116-B082-457B-9F7F-CD72882C2D25}"/>
    <cellStyle name="Normal 2 7 2 3 5" xfId="9258" xr:uid="{BF671A8D-C188-4535-A66F-50D10B78A76C}"/>
    <cellStyle name="Normal 2 7 2 4" xfId="9259" xr:uid="{EF393DD0-5469-47AF-BEAC-B89752F519CD}"/>
    <cellStyle name="Normal 2 7 2 4 2" xfId="9260" xr:uid="{7D571DA3-ABD4-421B-8CA6-3AC176C13B69}"/>
    <cellStyle name="Normal 2 7 2 5" xfId="9261" xr:uid="{5C6607D2-14E9-42C9-8305-7737BB73271F}"/>
    <cellStyle name="Normal 2 7 2 6" xfId="9262" xr:uid="{1B7F1073-8FCC-44A5-8A08-D0C1CC665FE7}"/>
    <cellStyle name="Normal 2 7 2 7" xfId="9263" xr:uid="{25DC6BB4-0EB3-4B40-BA83-063F76A1C322}"/>
    <cellStyle name="Normal 2 7 2 8" xfId="9264" xr:uid="{D73D7F22-4FA0-4227-A628-689498E7F05E}"/>
    <cellStyle name="Normal 2 7 2 9" xfId="9265" xr:uid="{F8382E81-B961-46EE-AEC6-A8B3DD65452E}"/>
    <cellStyle name="Normal 2 7 3" xfId="9266" xr:uid="{95E22AB5-1883-4E26-8697-57F1995482BE}"/>
    <cellStyle name="Normal 2 7 3 10" xfId="9267" xr:uid="{ECB82C87-D564-4DFE-A9A3-563F48DF981C}"/>
    <cellStyle name="Normal 2 7 3 11" xfId="9268" xr:uid="{4DD8C5E1-8070-4292-A7DB-33746925E519}"/>
    <cellStyle name="Normal 2 7 3 2" xfId="9269" xr:uid="{37DA2388-1D91-438E-B8B7-D3D25656C73B}"/>
    <cellStyle name="Normal 2 7 3 2 2" xfId="9270" xr:uid="{702A15F4-52B0-4D0D-A559-CE4C6A77E873}"/>
    <cellStyle name="Normal 2 7 3 2 2 2" xfId="9271" xr:uid="{216690A2-BC9D-4AA8-B9ED-62375A8FEFE5}"/>
    <cellStyle name="Normal 2 7 3 2 3" xfId="9272" xr:uid="{9D2E6749-505F-48B4-81BE-6B732950032A}"/>
    <cellStyle name="Normal 2 7 3 2 4" xfId="9273" xr:uid="{2A51A053-814C-4B7D-8CBF-157880CAB67F}"/>
    <cellStyle name="Normal 2 7 3 2 5" xfId="9274" xr:uid="{005168DB-B4EF-436C-9EBF-2FEE0D770E79}"/>
    <cellStyle name="Normal 2 7 3 3" xfId="9275" xr:uid="{14BC160C-3A3E-43E8-9B92-705974077133}"/>
    <cellStyle name="Normal 2 7 3 3 2" xfId="9276" xr:uid="{93934E07-8855-4645-A0E1-AA15EEB1563C}"/>
    <cellStyle name="Normal 2 7 3 4" xfId="9277" xr:uid="{37F967B1-3352-4B74-9FE8-94755194DDF1}"/>
    <cellStyle name="Normal 2 7 3 5" xfId="9278" xr:uid="{799587EB-61E1-4C83-8371-778D5D67F728}"/>
    <cellStyle name="Normal 2 7 3 6" xfId="9279" xr:uid="{68A8B14A-84DA-469F-82D1-0F2EF655E3DE}"/>
    <cellStyle name="Normal 2 7 3 7" xfId="9280" xr:uid="{18EABB45-C431-465D-969E-CDC568D8D98F}"/>
    <cellStyle name="Normal 2 7 3 8" xfId="9281" xr:uid="{914E5886-4D77-40E2-A0A5-BAED82B4F9D7}"/>
    <cellStyle name="Normal 2 7 3 9" xfId="9282" xr:uid="{6B2CBF77-A183-4FFF-9F2C-F2096AB3DE80}"/>
    <cellStyle name="Normal 2 7 4" xfId="9283" xr:uid="{9201815E-E377-46B3-BC3D-D53F599DC4B9}"/>
    <cellStyle name="Normal 2 7 4 2" xfId="9284" xr:uid="{468C6BAB-1EDD-4CB7-A9B8-A69B1E49137A}"/>
    <cellStyle name="Normal 2 7 4 2 2" xfId="9285" xr:uid="{79EDC268-5C66-4319-A8B5-2957B1015603}"/>
    <cellStyle name="Normal 2 7 4 3" xfId="9286" xr:uid="{BFF79383-1C0A-4291-9DBA-F96B48066C38}"/>
    <cellStyle name="Normal 2 7 4 4" xfId="9287" xr:uid="{2A22DE0A-3CCA-4B9B-A401-8FACD2757E03}"/>
    <cellStyle name="Normal 2 7 4 5" xfId="9288" xr:uid="{22D871D1-CADF-407E-A723-C74A47FE6826}"/>
    <cellStyle name="Normal 2 7 5" xfId="9289" xr:uid="{51B128C8-6529-479C-8E95-18C627EE2BC8}"/>
    <cellStyle name="Normal 2 7 5 2" xfId="9290" xr:uid="{7FC55E73-9F39-4F00-AB1B-6AFB2E644D18}"/>
    <cellStyle name="Normal 2 7 6" xfId="9291" xr:uid="{91634ECA-4296-4C22-AC4B-904E5E102E69}"/>
    <cellStyle name="Normal 2 7 7" xfId="9292" xr:uid="{528E4BC2-905D-4A2E-91BC-7A05EF15A0AC}"/>
    <cellStyle name="Normal 2 7 8" xfId="9293" xr:uid="{79E9E1E1-9899-4225-ACFE-4D2D0DCA6A6F}"/>
    <cellStyle name="Normal 2 7 9" xfId="9294" xr:uid="{963E3A48-163D-4C47-A09F-3343E3ABD97D}"/>
    <cellStyle name="Normal 2 8" xfId="9295" xr:uid="{D20A4D9D-7B4D-4C07-9F87-8B42A347DACF}"/>
    <cellStyle name="Normal 2 8 10" xfId="9296" xr:uid="{5F5ADEC0-96B6-4CE3-B40F-BE7162B46AF7}"/>
    <cellStyle name="Normal 2 8 11" xfId="9297" xr:uid="{7799D356-42E5-48DF-8BFE-BB7353E1EA3E}"/>
    <cellStyle name="Normal 2 8 12" xfId="9298" xr:uid="{88F74E19-5A0F-4E24-B2D4-80D90C990975}"/>
    <cellStyle name="Normal 2 8 13" xfId="9299" xr:uid="{77DAC3C2-E399-4B3F-B05B-A660130F8B59}"/>
    <cellStyle name="Normal 2 8 14" xfId="9300" xr:uid="{2CD48496-5075-4165-800C-1143D482670A}"/>
    <cellStyle name="Normal 2 8 2" xfId="9301" xr:uid="{FCFEB7A0-0619-4C00-B692-9C6273CE7BA1}"/>
    <cellStyle name="Normal 2 8 2 10" xfId="9302" xr:uid="{E914E171-9054-4B4F-A893-5690D20E5334}"/>
    <cellStyle name="Normal 2 8 2 11" xfId="9303" xr:uid="{3B57BB8C-6755-4209-9988-6D52F52414DE}"/>
    <cellStyle name="Normal 2 8 2 12" xfId="9304" xr:uid="{469B9312-E84E-4628-A617-883569DD4081}"/>
    <cellStyle name="Normal 2 8 2 13" xfId="9305" xr:uid="{5CCFF299-B466-41F2-BDFF-9D1867C70196}"/>
    <cellStyle name="Normal 2 8 2 2" xfId="9306" xr:uid="{95978AC5-B48F-424D-8DF8-7062B79794AF}"/>
    <cellStyle name="Normal 2 8 2 2 10" xfId="9307" xr:uid="{27F8A9BB-1F41-40A8-8FC9-84578E6E11A4}"/>
    <cellStyle name="Normal 2 8 2 2 11" xfId="9308" xr:uid="{560C43D8-4DDC-4480-9D86-71BF0EBF9C47}"/>
    <cellStyle name="Normal 2 8 2 2 2" xfId="9309" xr:uid="{F76C2687-C527-42E4-B981-0EAD72C869EC}"/>
    <cellStyle name="Normal 2 8 2 2 2 2" xfId="9310" xr:uid="{206A485D-88DA-49B8-A77B-C9B5FF531B53}"/>
    <cellStyle name="Normal 2 8 2 2 2 2 2" xfId="9311" xr:uid="{A9362D81-B138-4CDB-B28C-958A033F6803}"/>
    <cellStyle name="Normal 2 8 2 2 2 3" xfId="9312" xr:uid="{F4CE4BF9-DBEB-429D-977A-74658B28A280}"/>
    <cellStyle name="Normal 2 8 2 2 2 4" xfId="9313" xr:uid="{D037412C-1CBF-4420-8F7C-C2C8E9612F85}"/>
    <cellStyle name="Normal 2 8 2 2 2 5" xfId="9314" xr:uid="{8B73A3ED-75EF-4EA3-95DD-3692A213F97D}"/>
    <cellStyle name="Normal 2 8 2 2 3" xfId="9315" xr:uid="{3F5F73E5-25CE-49E7-982F-FD450EA98C63}"/>
    <cellStyle name="Normal 2 8 2 2 3 2" xfId="9316" xr:uid="{BA1DBA00-BB7A-4885-8635-65781877DFEB}"/>
    <cellStyle name="Normal 2 8 2 2 4" xfId="9317" xr:uid="{88115B21-EFFE-4EFD-B51A-7E28EB8BBF44}"/>
    <cellStyle name="Normal 2 8 2 2 5" xfId="9318" xr:uid="{A6196ACA-F234-488F-80A6-6A5C45AD2C5B}"/>
    <cellStyle name="Normal 2 8 2 2 6" xfId="9319" xr:uid="{AEE77590-7825-4D13-96AB-D12F3EEE1DC6}"/>
    <cellStyle name="Normal 2 8 2 2 7" xfId="9320" xr:uid="{6FA9EE4E-1A77-4D66-901B-0F4E25BC70F7}"/>
    <cellStyle name="Normal 2 8 2 2 8" xfId="9321" xr:uid="{88DDF52E-0DD6-4288-9971-FD49F7706B05}"/>
    <cellStyle name="Normal 2 8 2 2 9" xfId="9322" xr:uid="{357759F3-988D-43BB-994A-673BBC203721}"/>
    <cellStyle name="Normal 2 8 2 3" xfId="9323" xr:uid="{9BD8FEEE-8D25-456D-A149-9C89843C9279}"/>
    <cellStyle name="Normal 2 8 2 3 2" xfId="9324" xr:uid="{995B4145-FDDC-4FB6-948F-609A9B556865}"/>
    <cellStyle name="Normal 2 8 2 3 2 2" xfId="9325" xr:uid="{045A9FA3-416F-4B87-92D7-5C56E4784446}"/>
    <cellStyle name="Normal 2 8 2 3 3" xfId="9326" xr:uid="{5D478B32-D408-47A6-8B24-2215164ACA2E}"/>
    <cellStyle name="Normal 2 8 2 3 4" xfId="9327" xr:uid="{780E2BEF-C384-4050-8BE8-30E71BE55A32}"/>
    <cellStyle name="Normal 2 8 2 3 5" xfId="9328" xr:uid="{5F6EC553-5773-4ADF-9867-E4E345D58966}"/>
    <cellStyle name="Normal 2 8 2 4" xfId="9329" xr:uid="{CCC63185-8D4F-48B1-8165-CF87610C339D}"/>
    <cellStyle name="Normal 2 8 2 4 2" xfId="9330" xr:uid="{81AD2442-AEEE-4253-B551-3AE017546A9D}"/>
    <cellStyle name="Normal 2 8 2 5" xfId="9331" xr:uid="{A890AC4A-3EAB-415E-869D-E1DA57A16AB1}"/>
    <cellStyle name="Normal 2 8 2 6" xfId="9332" xr:uid="{E6313A9A-9817-4DA2-A287-1B4EAA02E8E8}"/>
    <cellStyle name="Normal 2 8 2 7" xfId="9333" xr:uid="{C2876921-87B5-4601-8CE2-AE88AC1DD4CE}"/>
    <cellStyle name="Normal 2 8 2 8" xfId="9334" xr:uid="{0FD8685F-561C-4D7E-B7E5-C3A21B5E5C35}"/>
    <cellStyle name="Normal 2 8 2 9" xfId="9335" xr:uid="{E8B4C91C-252C-4EDD-9B1D-BB573CA49E0D}"/>
    <cellStyle name="Normal 2 8 3" xfId="9336" xr:uid="{3AC7B6C0-3E9D-4168-A74E-77D3FC991E68}"/>
    <cellStyle name="Normal 2 8 3 10" xfId="9337" xr:uid="{D0A65B02-660E-45D6-87A5-0A9528A05B15}"/>
    <cellStyle name="Normal 2 8 3 11" xfId="9338" xr:uid="{97495BEA-AFC4-40F8-A466-FABCA550ED0A}"/>
    <cellStyle name="Normal 2 8 3 2" xfId="9339" xr:uid="{965A81BD-ADA8-48D7-AFCE-AA43682C8666}"/>
    <cellStyle name="Normal 2 8 3 2 2" xfId="9340" xr:uid="{5F8CB1EC-EB7F-42EA-B6B5-FFEEA575FA9B}"/>
    <cellStyle name="Normal 2 8 3 2 2 2" xfId="9341" xr:uid="{793E31E6-356F-4EC8-8643-E3D9F64FC1E1}"/>
    <cellStyle name="Normal 2 8 3 2 3" xfId="9342" xr:uid="{5F8AFD9F-0EAD-4E35-BF8F-C539AE947B58}"/>
    <cellStyle name="Normal 2 8 3 2 4" xfId="9343" xr:uid="{EB74889F-2A46-449D-BB6D-F81110C69B63}"/>
    <cellStyle name="Normal 2 8 3 2 5" xfId="9344" xr:uid="{03B84AEA-88EA-434A-9465-86E1CA047EDE}"/>
    <cellStyle name="Normal 2 8 3 3" xfId="9345" xr:uid="{DF8FD1E4-1342-4615-9864-1298ED241809}"/>
    <cellStyle name="Normal 2 8 3 3 2" xfId="9346" xr:uid="{89DAE8C3-2CA8-43D8-8AB3-3EAFA488FC4D}"/>
    <cellStyle name="Normal 2 8 3 4" xfId="9347" xr:uid="{87CC7D98-EE41-43DE-B604-DFDD1C249DB0}"/>
    <cellStyle name="Normal 2 8 3 5" xfId="9348" xr:uid="{AECAAAA5-2971-4B6D-91DB-003D64A8E0DA}"/>
    <cellStyle name="Normal 2 8 3 6" xfId="9349" xr:uid="{5F62CF1E-E6D3-40F2-AECE-C794C4A413D8}"/>
    <cellStyle name="Normal 2 8 3 7" xfId="9350" xr:uid="{65801B86-B0E0-468D-A5A6-E70CCD77EC62}"/>
    <cellStyle name="Normal 2 8 3 8" xfId="9351" xr:uid="{6F3F597B-9409-4278-85C6-E9BB41425E98}"/>
    <cellStyle name="Normal 2 8 3 9" xfId="9352" xr:uid="{76A8228B-9742-406B-8BC1-1D1B0BA53C10}"/>
    <cellStyle name="Normal 2 8 4" xfId="9353" xr:uid="{9F4EED11-CCDB-401D-8D23-9C68068FA366}"/>
    <cellStyle name="Normal 2 8 4 2" xfId="9354" xr:uid="{68733339-6C14-408E-ABD0-021AC3A5B150}"/>
    <cellStyle name="Normal 2 8 4 2 2" xfId="9355" xr:uid="{37D43FDD-4277-448C-B7E1-B4806610F597}"/>
    <cellStyle name="Normal 2 8 4 3" xfId="9356" xr:uid="{7696F606-ADDF-484B-8936-B6F42A7B8605}"/>
    <cellStyle name="Normal 2 8 4 4" xfId="9357" xr:uid="{16A55CF6-4648-4191-885C-3B4AE48ABC57}"/>
    <cellStyle name="Normal 2 8 4 5" xfId="9358" xr:uid="{9364EB90-86F4-4452-80A2-FFC85695484C}"/>
    <cellStyle name="Normal 2 8 5" xfId="9359" xr:uid="{6AAD13FA-760E-4DB0-B3E0-8A00566EFE65}"/>
    <cellStyle name="Normal 2 8 5 2" xfId="9360" xr:uid="{127AE5EE-0330-4D54-B5C6-EEBBAC315655}"/>
    <cellStyle name="Normal 2 8 6" xfId="9361" xr:uid="{2D51F00F-DED8-468A-BA05-8DF8B49E7FFB}"/>
    <cellStyle name="Normal 2 8 7" xfId="9362" xr:uid="{3111E94D-97CA-42E2-8354-673959FD2D82}"/>
    <cellStyle name="Normal 2 8 8" xfId="9363" xr:uid="{DC1AF3C9-5BB8-45FC-82A4-31631B03CD32}"/>
    <cellStyle name="Normal 2 8 9" xfId="9364" xr:uid="{EB38930B-5A7E-481D-9B2E-BA79BA5A2ECB}"/>
    <cellStyle name="Normal 2 9" xfId="9365" xr:uid="{F0D8DA73-FCDD-437F-84DC-2081AA9AC970}"/>
    <cellStyle name="Normal 2 9 10" xfId="9366" xr:uid="{3B9BEF64-7657-4FEF-A863-DC47911C113F}"/>
    <cellStyle name="Normal 2 9 11" xfId="9367" xr:uid="{A9A42F3C-9E05-4A67-9A7E-C46D43B43D7D}"/>
    <cellStyle name="Normal 2 9 12" xfId="9368" xr:uid="{B133A9D2-7980-45F6-8942-F7BC98127411}"/>
    <cellStyle name="Normal 2 9 13" xfId="9369" xr:uid="{4F05C43B-DEB9-44CF-A408-1779E4B6F4E0}"/>
    <cellStyle name="Normal 2 9 14" xfId="9370" xr:uid="{644DD36D-B4B1-496A-B944-9D5818E6BDB6}"/>
    <cellStyle name="Normal 2 9 2" xfId="9371" xr:uid="{6EECD11C-DB2D-45A6-9C36-6AE4DEE435C1}"/>
    <cellStyle name="Normal 2 9 2 10" xfId="9372" xr:uid="{30934933-5F69-407A-B913-E4D97C358EB0}"/>
    <cellStyle name="Normal 2 9 2 11" xfId="9373" xr:uid="{5B36CBD8-8639-4343-A741-036EE4EACDAD}"/>
    <cellStyle name="Normal 2 9 2 12" xfId="9374" xr:uid="{7CC6B8C6-771E-4520-AB77-02A230AC0D5A}"/>
    <cellStyle name="Normal 2 9 2 13" xfId="9375" xr:uid="{0970B7AD-D0D0-4E21-8B19-EB860C75BA7B}"/>
    <cellStyle name="Normal 2 9 2 2" xfId="9376" xr:uid="{C5B999BF-E638-4EAC-9EB7-E44EACF2402C}"/>
    <cellStyle name="Normal 2 9 2 2 10" xfId="9377" xr:uid="{6FFEBF79-6D32-433F-B92F-BFA84A3B6AED}"/>
    <cellStyle name="Normal 2 9 2 2 11" xfId="9378" xr:uid="{EB93920E-32EE-44E6-8F19-0D30CFC8BA36}"/>
    <cellStyle name="Normal 2 9 2 2 2" xfId="9379" xr:uid="{7012F54A-C196-4DAA-BD9F-1EB2D8D8F0EC}"/>
    <cellStyle name="Normal 2 9 2 2 2 2" xfId="9380" xr:uid="{876B258D-4DD7-4DD8-8A36-DAD208327B53}"/>
    <cellStyle name="Normal 2 9 2 2 2 2 2" xfId="9381" xr:uid="{1529F52F-395C-4346-B095-C07764197F72}"/>
    <cellStyle name="Normal 2 9 2 2 2 3" xfId="9382" xr:uid="{93EF8758-4850-4A6B-906E-0843326C3044}"/>
    <cellStyle name="Normal 2 9 2 2 2 4" xfId="9383" xr:uid="{29E3A3EF-5F63-4EB9-AF8B-77C801BD7513}"/>
    <cellStyle name="Normal 2 9 2 2 2 5" xfId="9384" xr:uid="{0B2FFC80-DDF0-47A5-983B-D8BD15B5C9C6}"/>
    <cellStyle name="Normal 2 9 2 2 3" xfId="9385" xr:uid="{0D6231D6-0E74-4078-8641-FF72E56BEA54}"/>
    <cellStyle name="Normal 2 9 2 2 3 2" xfId="9386" xr:uid="{B4C4153B-3851-4A99-BF94-615B8DAB7E97}"/>
    <cellStyle name="Normal 2 9 2 2 4" xfId="9387" xr:uid="{5E2E73E0-39B3-4E06-904F-E3F0A8BAA837}"/>
    <cellStyle name="Normal 2 9 2 2 5" xfId="9388" xr:uid="{CE68D1E7-D79B-4768-A5DD-3B9AD7490F09}"/>
    <cellStyle name="Normal 2 9 2 2 6" xfId="9389" xr:uid="{A12BB434-9701-4995-A7A6-23E8B70899E4}"/>
    <cellStyle name="Normal 2 9 2 2 7" xfId="9390" xr:uid="{6B25CDB0-F2FD-48BB-9B67-DA28846A9BA3}"/>
    <cellStyle name="Normal 2 9 2 2 8" xfId="9391" xr:uid="{CC7B65B5-61FC-4896-8CF4-7CAA3F95A70A}"/>
    <cellStyle name="Normal 2 9 2 2 9" xfId="9392" xr:uid="{83EDB314-2EED-49F2-9A23-B23E39EE3614}"/>
    <cellStyle name="Normal 2 9 2 3" xfId="9393" xr:uid="{EFE83707-011B-4906-80F9-08BEA5263D76}"/>
    <cellStyle name="Normal 2 9 2 3 2" xfId="9394" xr:uid="{37E822E5-9B84-4AAF-B113-B165B47E77FE}"/>
    <cellStyle name="Normal 2 9 2 3 2 2" xfId="9395" xr:uid="{9C1C78A5-4191-4994-BEAA-323DD820502B}"/>
    <cellStyle name="Normal 2 9 2 3 3" xfId="9396" xr:uid="{D87B4C29-3E63-46F0-A768-C12B9E821C05}"/>
    <cellStyle name="Normal 2 9 2 3 4" xfId="9397" xr:uid="{65ADEAB5-E0DF-4ACF-841C-36C77CC414DA}"/>
    <cellStyle name="Normal 2 9 2 3 5" xfId="9398" xr:uid="{4016B113-BD5C-4484-A005-EA8DC849A801}"/>
    <cellStyle name="Normal 2 9 2 4" xfId="9399" xr:uid="{265F1C8E-EECE-40F8-87FB-DF7DB200550E}"/>
    <cellStyle name="Normal 2 9 2 4 2" xfId="9400" xr:uid="{D2AC0BC1-C89C-4C39-AC1A-B102AFF36BA7}"/>
    <cellStyle name="Normal 2 9 2 5" xfId="9401" xr:uid="{59B08C73-43A9-4E7B-AC41-AB76184A06F8}"/>
    <cellStyle name="Normal 2 9 2 6" xfId="9402" xr:uid="{DBD8DA5F-5687-412F-96E9-4C6356BEC8A4}"/>
    <cellStyle name="Normal 2 9 2 7" xfId="9403" xr:uid="{C839E2ED-7331-496F-8268-5E3AA255BAE1}"/>
    <cellStyle name="Normal 2 9 2 8" xfId="9404" xr:uid="{0263CE41-3859-4D0A-9386-534C72F65E33}"/>
    <cellStyle name="Normal 2 9 2 9" xfId="9405" xr:uid="{BC031232-D372-4FE7-83A4-95AC097930D0}"/>
    <cellStyle name="Normal 2 9 3" xfId="9406" xr:uid="{A50508B5-906D-4D6A-A1E6-9EBE14617248}"/>
    <cellStyle name="Normal 2 9 3 10" xfId="9407" xr:uid="{CE1138D7-AF42-42B5-80F5-7F1953176801}"/>
    <cellStyle name="Normal 2 9 3 11" xfId="9408" xr:uid="{F0CFF0CD-CBD5-45FA-B7BA-45C017A8C812}"/>
    <cellStyle name="Normal 2 9 3 2" xfId="9409" xr:uid="{DB4B46B8-9A17-4B98-A351-BF4700419563}"/>
    <cellStyle name="Normal 2 9 3 2 2" xfId="9410" xr:uid="{B580C6E7-5659-47D1-9212-747325FD08C9}"/>
    <cellStyle name="Normal 2 9 3 2 2 2" xfId="9411" xr:uid="{F51E32C2-E253-474F-848F-7B0F16ADC883}"/>
    <cellStyle name="Normal 2 9 3 2 3" xfId="9412" xr:uid="{463BAF56-13A6-46B3-801A-B049C8323F62}"/>
    <cellStyle name="Normal 2 9 3 2 4" xfId="9413" xr:uid="{B3072EC6-DB4D-476B-9CDE-CDA9B4426516}"/>
    <cellStyle name="Normal 2 9 3 2 5" xfId="9414" xr:uid="{F9BCC06D-EC26-4AC7-980E-CE112D4F4607}"/>
    <cellStyle name="Normal 2 9 3 3" xfId="9415" xr:uid="{DF5B64C0-DDB5-479D-81F4-5A175131E898}"/>
    <cellStyle name="Normal 2 9 3 3 2" xfId="9416" xr:uid="{2496F5F2-C14B-4EFA-8D2E-7BB09C608C53}"/>
    <cellStyle name="Normal 2 9 3 4" xfId="9417" xr:uid="{7D001426-8674-48F9-823C-0D34DDEAE5D0}"/>
    <cellStyle name="Normal 2 9 3 5" xfId="9418" xr:uid="{E5456427-618F-4E78-BED6-0E9B00E78278}"/>
    <cellStyle name="Normal 2 9 3 6" xfId="9419" xr:uid="{2F2C7ACE-9997-45BD-9930-C0636A6F9088}"/>
    <cellStyle name="Normal 2 9 3 7" xfId="9420" xr:uid="{9D49059B-8049-4948-82A2-6C5B5A9F8CA9}"/>
    <cellStyle name="Normal 2 9 3 8" xfId="9421" xr:uid="{591D04DC-A934-4F27-B9F1-9B452C427D7F}"/>
    <cellStyle name="Normal 2 9 3 9" xfId="9422" xr:uid="{525BEF41-F836-4657-A252-A9427020795D}"/>
    <cellStyle name="Normal 2 9 4" xfId="9423" xr:uid="{6209A008-806A-4B7E-89ED-22E19BAB9BA2}"/>
    <cellStyle name="Normal 2 9 4 2" xfId="9424" xr:uid="{AC873C0D-9F8E-41F7-8668-DD4989A22894}"/>
    <cellStyle name="Normal 2 9 4 2 2" xfId="9425" xr:uid="{3FE3516E-B36E-4098-A5BA-7BF4A9CA3103}"/>
    <cellStyle name="Normal 2 9 4 3" xfId="9426" xr:uid="{E5BF29C5-A3DB-42F8-B691-EEA58312F817}"/>
    <cellStyle name="Normal 2 9 4 4" xfId="9427" xr:uid="{73C85E89-D130-4DD8-8E33-99229051CB6F}"/>
    <cellStyle name="Normal 2 9 4 5" xfId="9428" xr:uid="{8F4A627A-9B59-4EAF-A73F-7277963D06FD}"/>
    <cellStyle name="Normal 2 9 5" xfId="9429" xr:uid="{CF585DA1-5E00-4E92-8659-718F07CC8682}"/>
    <cellStyle name="Normal 2 9 5 2" xfId="9430" xr:uid="{800656A0-6BF9-483C-A369-C0D34ECCEDB5}"/>
    <cellStyle name="Normal 2 9 6" xfId="9431" xr:uid="{EBA44A13-2259-4870-940C-90E4CC0E61A9}"/>
    <cellStyle name="Normal 2 9 7" xfId="9432" xr:uid="{4CCE3EE2-E534-4CDF-887B-16534C0D39C5}"/>
    <cellStyle name="Normal 2 9 8" xfId="9433" xr:uid="{D6D88E7F-D12A-4CE4-BE60-0FD864739F89}"/>
    <cellStyle name="Normal 2 9 9" xfId="9434" xr:uid="{4FFD0FEB-3384-4C0C-A36C-5A711B77CEDC}"/>
    <cellStyle name="Normal 2_Prices - analysis" xfId="9435" xr:uid="{AFC96ACD-1981-4012-880C-B00C5E60D026}"/>
    <cellStyle name="Normal 20" xfId="9436" xr:uid="{C11E03C4-68EA-44C9-85BD-7860180FD3E4}"/>
    <cellStyle name="Normal 20 10" xfId="9437" xr:uid="{C9CCF111-1D0E-431D-A051-5A30FBE50D8D}"/>
    <cellStyle name="Normal 20 11" xfId="9438" xr:uid="{89FE4C44-0435-403C-B091-EBF88373F49B}"/>
    <cellStyle name="Normal 20 12" xfId="9439" xr:uid="{EF26D03E-B3CA-42C0-A290-ED2C02AAABAB}"/>
    <cellStyle name="Normal 20 13" xfId="9440" xr:uid="{F417863A-5E40-4206-AD01-AA9B9624A4F6}"/>
    <cellStyle name="Normal 20 14" xfId="9441" xr:uid="{F51828B9-35EC-43DC-9DD8-38A6260ECD3C}"/>
    <cellStyle name="Normal 20 15" xfId="9442" xr:uid="{FB33E930-5620-4578-94AA-91920E6BC067}"/>
    <cellStyle name="Normal 20 16" xfId="9443" xr:uid="{2980E390-CDC0-44D7-A67E-EA3336CC3980}"/>
    <cellStyle name="Normal 20 2" xfId="9444" xr:uid="{2ECD3E24-7DDD-42B8-95B7-8D897C2034C9}"/>
    <cellStyle name="Normal 20 2 10" xfId="9445" xr:uid="{55D3670C-48CF-4D07-88D2-8E1BCBED2DBC}"/>
    <cellStyle name="Normal 20 2 11" xfId="9446" xr:uid="{021A3506-EF11-43E7-9BDB-4E7241BEDAB2}"/>
    <cellStyle name="Normal 20 2 12" xfId="9447" xr:uid="{5BCE08D0-E65C-4114-BBFE-CABE8029B766}"/>
    <cellStyle name="Normal 20 2 13" xfId="9448" xr:uid="{37EBBFBB-AFCC-44B7-AD3B-9B1837A07800}"/>
    <cellStyle name="Normal 20 2 14" xfId="9449" xr:uid="{DEEDAC81-9180-4624-9126-B03F35E49557}"/>
    <cellStyle name="Normal 20 2 2" xfId="9450" xr:uid="{6FB891CC-CA69-4F61-93E6-1B481FF50219}"/>
    <cellStyle name="Normal 20 2 2 10" xfId="9451" xr:uid="{2B51C832-C1A7-4238-A9CE-AC026D1617FF}"/>
    <cellStyle name="Normal 20 2 2 11" xfId="9452" xr:uid="{2C11BE4D-6472-43ED-9FC7-A7E9B83236D6}"/>
    <cellStyle name="Normal 20 2 2 2" xfId="9453" xr:uid="{448C3EA2-0F2E-441E-B58D-229FB3AD966B}"/>
    <cellStyle name="Normal 20 2 2 2 2" xfId="9454" xr:uid="{09A6913E-60FD-421A-99FD-3D2984FDF8F3}"/>
    <cellStyle name="Normal 20 2 2 2 2 2" xfId="9455" xr:uid="{B0BB2B74-0220-4BAF-8E2B-B01EC64F85A2}"/>
    <cellStyle name="Normal 20 2 2 2 3" xfId="9456" xr:uid="{98C66A83-81E9-4906-B4C3-D07B4D8309F5}"/>
    <cellStyle name="Normal 20 2 2 2 4" xfId="9457" xr:uid="{DF1D21A2-7A8E-422E-8512-335776719318}"/>
    <cellStyle name="Normal 20 2 2 2 5" xfId="9458" xr:uid="{32A27482-4291-405E-9324-1AFC85A8BCEF}"/>
    <cellStyle name="Normal 20 2 2 3" xfId="9459" xr:uid="{18BE2386-15DB-4B67-B1B5-FAF2918F41CF}"/>
    <cellStyle name="Normal 20 2 2 3 2" xfId="9460" xr:uid="{8002C8F4-0FDC-4665-8E56-15898703EC2B}"/>
    <cellStyle name="Normal 20 2 2 4" xfId="9461" xr:uid="{128838F3-D3A5-4672-B569-8F6E3430F5F6}"/>
    <cellStyle name="Normal 20 2 2 5" xfId="9462" xr:uid="{0F10D858-0028-4DBA-AA71-6076A6BC989B}"/>
    <cellStyle name="Normal 20 2 2 6" xfId="9463" xr:uid="{9B27F9C1-D657-4C8D-8E40-FDDAC5C5AF45}"/>
    <cellStyle name="Normal 20 2 2 7" xfId="9464" xr:uid="{257EE479-6E2D-4AF2-A737-7DE5502B670F}"/>
    <cellStyle name="Normal 20 2 2 8" xfId="9465" xr:uid="{FEF7D644-58AA-4CEF-A62E-0B3D801553DE}"/>
    <cellStyle name="Normal 20 2 2 9" xfId="9466" xr:uid="{1ABFC5E1-3DCC-497F-B55F-872FCAC7E2FB}"/>
    <cellStyle name="Normal 20 2 3" xfId="9467" xr:uid="{0731B4BE-F937-44DB-A42B-94E4786AA4D8}"/>
    <cellStyle name="Normal 20 2 3 2" xfId="9468" xr:uid="{35EA5A44-3C60-4722-B48C-1E68DB7EBFA1}"/>
    <cellStyle name="Normal 20 2 3 2 2" xfId="9469" xr:uid="{31DBB48F-427B-4739-A3CC-01ADB3D90B23}"/>
    <cellStyle name="Normal 20 2 3 3" xfId="9470" xr:uid="{AC6D23FF-C668-4B8F-BBED-AA16E57DEE6F}"/>
    <cellStyle name="Normal 20 2 3 4" xfId="9471" xr:uid="{738FFCB8-8A53-4DB6-976E-6022AB1EF140}"/>
    <cellStyle name="Normal 20 2 3 5" xfId="9472" xr:uid="{B2E6335C-A084-421F-A945-4CCAA9D9313A}"/>
    <cellStyle name="Normal 20 2 4" xfId="9473" xr:uid="{6427794F-AF52-4E38-9B88-2169FF19CC3D}"/>
    <cellStyle name="Normal 20 2 4 2" xfId="9474" xr:uid="{3B22A108-4C1F-428D-8BD4-7E6F8FA116BC}"/>
    <cellStyle name="Normal 20 2 5" xfId="9475" xr:uid="{BDE82625-D460-473C-A93E-9B223161D3DA}"/>
    <cellStyle name="Normal 20 2 6" xfId="9476" xr:uid="{95E0EE88-BD7D-4853-BB9D-B2A27E78F2CB}"/>
    <cellStyle name="Normal 20 2 7" xfId="9477" xr:uid="{D8D78A36-1AAA-4402-AAF5-E4B73D68D5CF}"/>
    <cellStyle name="Normal 20 2 8" xfId="9478" xr:uid="{58DA7FCD-C437-40BE-9852-7EC095F40419}"/>
    <cellStyle name="Normal 20 2 9" xfId="9479" xr:uid="{930E86DE-43BA-4888-A860-8357AF61D910}"/>
    <cellStyle name="Normal 20 3" xfId="9480" xr:uid="{6C60999D-BF5E-4996-8504-BB8B6B35CBD0}"/>
    <cellStyle name="Normal 20 3 10" xfId="9481" xr:uid="{52000E96-EEDD-42C5-BC93-B0FEDBFAA68D}"/>
    <cellStyle name="Normal 20 3 11" xfId="9482" xr:uid="{823055F5-C240-4DE5-9830-42FE84527D03}"/>
    <cellStyle name="Normal 20 3 2" xfId="9483" xr:uid="{D34EBE3C-5C79-42C0-9935-6A2AF5CBA50B}"/>
    <cellStyle name="Normal 20 3 2 2" xfId="9484" xr:uid="{A7BE0295-09A8-4773-9EBF-223524114467}"/>
    <cellStyle name="Normal 20 3 2 2 2" xfId="9485" xr:uid="{D06D9494-8C3A-4AB3-8355-A7F1D161FFC1}"/>
    <cellStyle name="Normal 20 3 2 3" xfId="9486" xr:uid="{F575ADD3-E3DB-4B32-8182-8818CAFF9B15}"/>
    <cellStyle name="Normal 20 3 2 4" xfId="9487" xr:uid="{0303CA55-0A98-4E97-B249-B9E4FD3C469F}"/>
    <cellStyle name="Normal 20 3 2 5" xfId="9488" xr:uid="{2BBF3F62-4EEB-422C-941A-A497D46CF7BA}"/>
    <cellStyle name="Normal 20 3 3" xfId="9489" xr:uid="{2E3DA7B3-7B36-414C-B823-4226C245496A}"/>
    <cellStyle name="Normal 20 3 3 2" xfId="9490" xr:uid="{0EFFA5C8-E976-4BD7-81A0-50ED8D037B24}"/>
    <cellStyle name="Normal 20 3 4" xfId="9491" xr:uid="{E4965E24-F18B-472D-9DAE-95CE8E2CC45B}"/>
    <cellStyle name="Normal 20 3 5" xfId="9492" xr:uid="{49576107-7BD2-4DFA-977A-DFA1FA70D55E}"/>
    <cellStyle name="Normal 20 3 6" xfId="9493" xr:uid="{869EE4DC-AF33-42E6-9773-B66DD487D8A0}"/>
    <cellStyle name="Normal 20 3 7" xfId="9494" xr:uid="{E52F646A-5D67-4432-81AC-BA803707D250}"/>
    <cellStyle name="Normal 20 3 8" xfId="9495" xr:uid="{0062DC48-F9BC-48AC-B379-B56A9091D1DE}"/>
    <cellStyle name="Normal 20 3 9" xfId="9496" xr:uid="{17FFCFDC-DC3A-4D33-8B15-E34B7087A23A}"/>
    <cellStyle name="Normal 20 4" xfId="9497" xr:uid="{C24289FB-81F7-4121-86D5-49CFE5F79CF1}"/>
    <cellStyle name="Normal 20 4 2" xfId="9498" xr:uid="{921830A2-C6F1-467A-B56A-DEDCBA17000A}"/>
    <cellStyle name="Normal 20 4 2 2" xfId="9499" xr:uid="{773B11A2-8103-479D-99A2-E416F503FEDC}"/>
    <cellStyle name="Normal 20 4 3" xfId="9500" xr:uid="{93D1A7E4-ADBB-42BF-AC46-527FEE96CDCC}"/>
    <cellStyle name="Normal 20 4 4" xfId="9501" xr:uid="{57186583-3F98-41C3-BB6F-9148BA162D44}"/>
    <cellStyle name="Normal 20 4 5" xfId="9502" xr:uid="{5BDB5A1E-9CF6-4ECB-B38B-CF831EE24F6C}"/>
    <cellStyle name="Normal 20 5" xfId="9503" xr:uid="{9B7BB275-16F0-4510-AB60-DA3E973C837B}"/>
    <cellStyle name="Normal 20 5 2" xfId="9504" xr:uid="{3239A836-5602-4082-98F4-262C357D86E9}"/>
    <cellStyle name="Normal 20 6" xfId="9505" xr:uid="{5E8118B0-C42F-4F34-8947-400AE88725E7}"/>
    <cellStyle name="Normal 20 7" xfId="9506" xr:uid="{BD88823C-260F-45CA-8FDE-91B1CB86FEB1}"/>
    <cellStyle name="Normal 20 8" xfId="9507" xr:uid="{B6050BA1-3AFE-4D68-B339-DD462C284014}"/>
    <cellStyle name="Normal 20 9" xfId="9508" xr:uid="{C3B4CA36-107A-421D-A956-F71F5DAA7E53}"/>
    <cellStyle name="Normal 21" xfId="9509" xr:uid="{D54B1AD9-8FE0-4A45-8E1E-6962A8770EC1}"/>
    <cellStyle name="Normal 21 2" xfId="9510" xr:uid="{9048335D-196E-4F45-9C91-5918F279AECE}"/>
    <cellStyle name="Normal 21 2 2" xfId="9511" xr:uid="{31F6C05D-0A17-4234-953A-A978200D0C4F}"/>
    <cellStyle name="Normal 21 3" xfId="9512" xr:uid="{BF6CA457-2447-4C97-8CF7-8EF3309B8AB0}"/>
    <cellStyle name="Normal 21 4" xfId="9513" xr:uid="{A3F42814-BF48-4BF6-AC18-69D65B1D9378}"/>
    <cellStyle name="Normal 22" xfId="9514" xr:uid="{928C7F0A-BBE2-47D5-8AB3-C4A7AFCF93E1}"/>
    <cellStyle name="Normal 22 2" xfId="9515" xr:uid="{6544EF0A-6760-41EF-A687-54D0E2C1C795}"/>
    <cellStyle name="Normal 22 2 2" xfId="9516" xr:uid="{58988140-5445-4506-8F82-8041B0E6A7A1}"/>
    <cellStyle name="Normal 22 3" xfId="9517" xr:uid="{B9F01929-D773-435F-BE72-F7F515ED4EB9}"/>
    <cellStyle name="Normal 22 4" xfId="9518" xr:uid="{B7891FEB-E033-4410-B910-2524550C7A1F}"/>
    <cellStyle name="Normal 23" xfId="9519" xr:uid="{F6FB7EAD-FA50-4261-8024-D691C804A106}"/>
    <cellStyle name="Normal 23 10" xfId="9520" xr:uid="{43D9EE63-BB07-475D-A161-2F33B2665B7B}"/>
    <cellStyle name="Normal 23 11" xfId="9521" xr:uid="{DB2B3427-0124-4D75-8ABA-933B997BFAD0}"/>
    <cellStyle name="Normal 23 12" xfId="9522" xr:uid="{FE1AD536-F416-4925-A088-74B31BDC55CF}"/>
    <cellStyle name="Normal 23 13" xfId="9523" xr:uid="{AA0854DD-2E9B-4A3A-8B50-0F98B340970C}"/>
    <cellStyle name="Normal 23 14" xfId="9524" xr:uid="{E25B7D04-F1A1-4969-B79A-1FB4F9D78159}"/>
    <cellStyle name="Normal 23 15" xfId="9525" xr:uid="{B69A2834-4E97-4169-8A39-135C227BBDF6}"/>
    <cellStyle name="Normal 23 16" xfId="9526" xr:uid="{1538D4F2-3FB4-4117-A4B7-AB3524DF1D6C}"/>
    <cellStyle name="Normal 23 2" xfId="9527" xr:uid="{2FE97BE7-673D-48CC-B810-AD0F9D214AE5}"/>
    <cellStyle name="Normal 23 2 10" xfId="9528" xr:uid="{15B60C10-09BD-45B4-82B8-A8DDE84A0460}"/>
    <cellStyle name="Normal 23 2 11" xfId="9529" xr:uid="{F6880273-D7C3-47F4-9495-976997EF0AB1}"/>
    <cellStyle name="Normal 23 2 12" xfId="9530" xr:uid="{AE6CBA48-7FD2-43A8-899B-89213E562B8E}"/>
    <cellStyle name="Normal 23 2 13" xfId="9531" xr:uid="{24AAC264-3E3D-4096-ADFC-B131D358F13C}"/>
    <cellStyle name="Normal 23 2 14" xfId="9532" xr:uid="{8D2427BE-6B25-4BC5-BFA4-0FC75E3DE61C}"/>
    <cellStyle name="Normal 23 2 2" xfId="9533" xr:uid="{97CF7E07-9950-4C98-A0BA-58BBE1914407}"/>
    <cellStyle name="Normal 23 2 2 10" xfId="9534" xr:uid="{4FA5CB25-7BB1-48FF-A395-8C00630F3855}"/>
    <cellStyle name="Normal 23 2 2 11" xfId="9535" xr:uid="{3B6011AF-062A-4F8F-9555-5C1F0FE4256F}"/>
    <cellStyle name="Normal 23 2 2 2" xfId="9536" xr:uid="{8B964F02-AB3A-4070-BE4D-292534844D90}"/>
    <cellStyle name="Normal 23 2 2 2 2" xfId="9537" xr:uid="{4FAE2910-328D-4735-8EC2-B65BAC69C2E5}"/>
    <cellStyle name="Normal 23 2 2 2 2 2" xfId="9538" xr:uid="{9407650A-4A7C-43AA-BAE8-C8E8B781D332}"/>
    <cellStyle name="Normal 23 2 2 2 3" xfId="9539" xr:uid="{8E7014C9-869B-4AAF-8DCE-3C4A794C7BBF}"/>
    <cellStyle name="Normal 23 2 2 2 4" xfId="9540" xr:uid="{D8ECA9D9-A4EE-4C3B-A10A-1CA10AD0E29C}"/>
    <cellStyle name="Normal 23 2 2 2 5" xfId="9541" xr:uid="{386E9D3D-19EC-41D8-BD32-5769B9E2D775}"/>
    <cellStyle name="Normal 23 2 2 3" xfId="9542" xr:uid="{27C3937E-9CFD-40E5-8C20-77421F0C895E}"/>
    <cellStyle name="Normal 23 2 2 3 2" xfId="9543" xr:uid="{1D51519B-B07B-4D34-962C-31983D116086}"/>
    <cellStyle name="Normal 23 2 2 4" xfId="9544" xr:uid="{5D173070-1C0F-43CE-8B43-648C71028442}"/>
    <cellStyle name="Normal 23 2 2 5" xfId="9545" xr:uid="{088E5113-C0BD-4A04-AF57-DC004A2B63AE}"/>
    <cellStyle name="Normal 23 2 2 6" xfId="9546" xr:uid="{F1D2638B-F554-4ECF-8D39-609011A6CE87}"/>
    <cellStyle name="Normal 23 2 2 7" xfId="9547" xr:uid="{5571B489-56B6-4B40-BDD5-F4C23C2C2C0E}"/>
    <cellStyle name="Normal 23 2 2 8" xfId="9548" xr:uid="{3E693959-F1FF-48A9-B34E-4FAE84E1F6DA}"/>
    <cellStyle name="Normal 23 2 2 9" xfId="9549" xr:uid="{9234F877-04E8-4567-B6F2-783A5D03E8BD}"/>
    <cellStyle name="Normal 23 2 3" xfId="9550" xr:uid="{62F24EBB-883B-47CA-A211-333B34CDC8B1}"/>
    <cellStyle name="Normal 23 2 3 2" xfId="9551" xr:uid="{C348C205-0378-4BC4-8256-F4240745EAAB}"/>
    <cellStyle name="Normal 23 2 3 2 2" xfId="9552" xr:uid="{4A402A6E-1A00-4540-943D-C83CD5B92B36}"/>
    <cellStyle name="Normal 23 2 3 3" xfId="9553" xr:uid="{7312C206-F8E6-4DE2-BF14-D10AA12DAE7B}"/>
    <cellStyle name="Normal 23 2 3 4" xfId="9554" xr:uid="{2947A5C5-4B4B-4D27-B301-5D8943606DE5}"/>
    <cellStyle name="Normal 23 2 3 5" xfId="9555" xr:uid="{CC97D644-0A01-432E-B1C5-907CC9905EA9}"/>
    <cellStyle name="Normal 23 2 4" xfId="9556" xr:uid="{B97039FE-0D66-4426-BFC3-A7FE56113B03}"/>
    <cellStyle name="Normal 23 2 4 2" xfId="9557" xr:uid="{2D183723-D639-4C91-B6E3-6F6321DF7735}"/>
    <cellStyle name="Normal 23 2 5" xfId="9558" xr:uid="{067533BC-F590-4C08-9B84-B165F41EF485}"/>
    <cellStyle name="Normal 23 2 6" xfId="9559" xr:uid="{1FDC7D7D-6680-488F-BD3B-B2CFE58144F0}"/>
    <cellStyle name="Normal 23 2 7" xfId="9560" xr:uid="{2C9C9D81-8384-4BD1-8EA4-E4EE13BFBB08}"/>
    <cellStyle name="Normal 23 2 8" xfId="9561" xr:uid="{F464C7E0-3D7B-4234-9EE0-8B3CBB0400D0}"/>
    <cellStyle name="Normal 23 2 9" xfId="9562" xr:uid="{34E605DD-26B8-4C6A-BC3A-72014FCC7B22}"/>
    <cellStyle name="Normal 23 3" xfId="9563" xr:uid="{3377BE87-72E2-4E94-AE6E-306C1E060696}"/>
    <cellStyle name="Normal 23 3 10" xfId="9564" xr:uid="{80151CB1-AFE4-4F44-A2ED-4B6BD5F50FB4}"/>
    <cellStyle name="Normal 23 3 11" xfId="9565" xr:uid="{7781EE8F-B87A-44AF-A6F5-A2D2E9FCDBF3}"/>
    <cellStyle name="Normal 23 3 2" xfId="9566" xr:uid="{7F32750C-364C-450A-8A87-00BB21FBC2ED}"/>
    <cellStyle name="Normal 23 3 2 2" xfId="9567" xr:uid="{9A3D19AF-4CBE-42A3-AE76-780AFF4B8CAD}"/>
    <cellStyle name="Normal 23 3 2 2 2" xfId="9568" xr:uid="{BE37F8B9-C9A2-433B-AAA4-C9CE897847D2}"/>
    <cellStyle name="Normal 23 3 2 3" xfId="9569" xr:uid="{036B873F-F1BA-416A-9B01-65689851336A}"/>
    <cellStyle name="Normal 23 3 2 4" xfId="9570" xr:uid="{E8925730-5551-47F2-B2EC-39772868AF97}"/>
    <cellStyle name="Normal 23 3 2 5" xfId="9571" xr:uid="{6D1121C5-17B9-4CE8-AABA-F7F446308F1D}"/>
    <cellStyle name="Normal 23 3 3" xfId="9572" xr:uid="{2C63AC1B-F208-4923-8621-6ABCF094F906}"/>
    <cellStyle name="Normal 23 3 3 2" xfId="9573" xr:uid="{D2BE7D71-0F92-4979-BEEE-E5595EB66331}"/>
    <cellStyle name="Normal 23 3 4" xfId="9574" xr:uid="{7ED741D7-8E6F-4D03-877C-BAF3EE42CFCB}"/>
    <cellStyle name="Normal 23 3 5" xfId="9575" xr:uid="{C84A30F2-B120-4D98-9779-E194CF012EA8}"/>
    <cellStyle name="Normal 23 3 6" xfId="9576" xr:uid="{F91DCF12-F60E-4833-9D0A-E292CA63B80B}"/>
    <cellStyle name="Normal 23 3 7" xfId="9577" xr:uid="{A4B3FBD5-D6FD-4B30-87FE-F3339B828973}"/>
    <cellStyle name="Normal 23 3 8" xfId="9578" xr:uid="{253646EC-96BD-4BB7-AD12-E7B20169747A}"/>
    <cellStyle name="Normal 23 3 9" xfId="9579" xr:uid="{8E2FD2E4-C5B3-4538-895B-AF2A875D2DB2}"/>
    <cellStyle name="Normal 23 4" xfId="9580" xr:uid="{B3114471-B593-49B5-BF32-4C00D7D567AB}"/>
    <cellStyle name="Normal 23 4 2" xfId="9581" xr:uid="{FE0CA29C-055A-47C9-BE2B-AF5F68A6F630}"/>
    <cellStyle name="Normal 23 4 2 2" xfId="9582" xr:uid="{ADBE2039-B5CE-4CFB-9959-089EEEE62748}"/>
    <cellStyle name="Normal 23 4 3" xfId="9583" xr:uid="{2DF35F9D-2405-478D-9F68-1A26BD21661C}"/>
    <cellStyle name="Normal 23 4 4" xfId="9584" xr:uid="{9F6E6203-8A91-46D2-B0DE-3B47A09CBC7A}"/>
    <cellStyle name="Normal 23 4 5" xfId="9585" xr:uid="{1F672956-00D7-4A4C-8E93-BFD0A89C6A0A}"/>
    <cellStyle name="Normal 23 5" xfId="9586" xr:uid="{10A20FF3-05D4-483C-89B5-C65B0C43FAD4}"/>
    <cellStyle name="Normal 23 5 2" xfId="9587" xr:uid="{C9AC6B84-F8EC-41DF-86C1-937DFDBCFD0B}"/>
    <cellStyle name="Normal 23 6" xfId="9588" xr:uid="{2EBAD432-687F-4AE1-8560-92D16F5AC55B}"/>
    <cellStyle name="Normal 23 7" xfId="9589" xr:uid="{B3101E47-1477-4077-9573-8B44BA6A34C0}"/>
    <cellStyle name="Normal 23 8" xfId="9590" xr:uid="{967ED828-2740-490D-A4B3-793F8407FAFE}"/>
    <cellStyle name="Normal 23 9" xfId="9591" xr:uid="{2D543954-F112-43D7-8E30-00DA5EF418BE}"/>
    <cellStyle name="Normal 24" xfId="9592" xr:uid="{7B6E4F72-5652-4924-BF62-80C211BA52C3}"/>
    <cellStyle name="Normal 24 2" xfId="9593" xr:uid="{2C4CEF14-E9C3-4B66-939A-83A8E7B8E6E0}"/>
    <cellStyle name="Normal 24 2 2" xfId="9594" xr:uid="{C8D6F6DD-578B-4105-96BC-9EB761A3116B}"/>
    <cellStyle name="Normal 24 3" xfId="9595" xr:uid="{0037B66B-1E88-4F3E-8ACC-44B1DD378088}"/>
    <cellStyle name="Normal 24 4" xfId="9596" xr:uid="{0187202F-5B39-4E67-AC07-7429D79E69BC}"/>
    <cellStyle name="Normal 25" xfId="9597" xr:uid="{D2470FE4-1729-453C-87D3-BC7E9A824C48}"/>
    <cellStyle name="Normal 25 2" xfId="9598" xr:uid="{8219F2AB-3928-497B-AB0B-1CC4824357B4}"/>
    <cellStyle name="Normal 25 2 2" xfId="9599" xr:uid="{717051C1-CEAE-47C2-A022-757E535C007A}"/>
    <cellStyle name="Normal 25 3" xfId="9600" xr:uid="{20C0D42A-6D4F-4547-9003-E168156A3718}"/>
    <cellStyle name="Normal 25 4" xfId="9601" xr:uid="{E752C9E8-8DEA-4F3F-80B3-AB78801EDF9F}"/>
    <cellStyle name="Normal 25 5" xfId="9602" xr:uid="{46DB9AB9-32ED-4724-97E3-052E95F1FDFB}"/>
    <cellStyle name="Normal 26" xfId="9603" xr:uid="{F2C932F9-531A-40AB-B3B1-C9353AD936FE}"/>
    <cellStyle name="Normal 26 2" xfId="9604" xr:uid="{19E90646-732A-4196-8E1C-729CCC699434}"/>
    <cellStyle name="Normal 26 2 2" xfId="9605" xr:uid="{9C02005D-7B2F-490A-B652-44F821F0541F}"/>
    <cellStyle name="Normal 26 3" xfId="9606" xr:uid="{CFB3F98D-6B09-459A-86BD-9732CB73C50D}"/>
    <cellStyle name="Normal 26 4" xfId="9607" xr:uid="{4B2EF891-A8B4-4D98-B9A6-0408A4146DB8}"/>
    <cellStyle name="Normal 27" xfId="9608" xr:uid="{6DB38CFC-EACE-42BB-9890-8D633C016911}"/>
    <cellStyle name="Normal 27 10" xfId="9609" xr:uid="{FF15F461-BEF4-4090-AD99-D565DACD478B}"/>
    <cellStyle name="Normal 27 11" xfId="9610" xr:uid="{D2000464-7F67-4E2C-A074-C3441C9A12EE}"/>
    <cellStyle name="Normal 27 12" xfId="9611" xr:uid="{0DB47432-E591-4878-BF7F-380AD76C3644}"/>
    <cellStyle name="Normal 27 13" xfId="9612" xr:uid="{C34D6709-54B5-487F-9FDD-29F1D5DA8ECD}"/>
    <cellStyle name="Normal 27 14" xfId="9613" xr:uid="{72ADFD1B-7F69-41CA-9BA7-045E158FDF4B}"/>
    <cellStyle name="Normal 27 15" xfId="9614" xr:uid="{1B377CD8-BBDB-48BA-BC77-70DF1242A1FB}"/>
    <cellStyle name="Normal 27 16" xfId="9615" xr:uid="{685C39CF-020B-4945-B977-A9146B6EC172}"/>
    <cellStyle name="Normal 27 2" xfId="9616" xr:uid="{A8864989-DC1D-4B1D-B8D4-32295A46E0BD}"/>
    <cellStyle name="Normal 27 2 10" xfId="9617" xr:uid="{612D869E-25D1-4DC2-8F70-A67AF4CB26E6}"/>
    <cellStyle name="Normal 27 2 11" xfId="9618" xr:uid="{40C407C7-1174-4D5F-97BA-3B8026BDC7F4}"/>
    <cellStyle name="Normal 27 2 12" xfId="9619" xr:uid="{8B233321-F7EA-4E98-8FB1-B2BB45EB2327}"/>
    <cellStyle name="Normal 27 2 13" xfId="9620" xr:uid="{6A8B4B91-53F6-4816-9394-1CC202EB580B}"/>
    <cellStyle name="Normal 27 2 2" xfId="9621" xr:uid="{6EA3EE9F-F627-4846-8EB7-6368BC730068}"/>
    <cellStyle name="Normal 27 2 2 10" xfId="9622" xr:uid="{6A77DBB4-B552-468A-8071-5BF99D9F21CC}"/>
    <cellStyle name="Normal 27 2 2 11" xfId="9623" xr:uid="{D0281695-3FE2-4480-AAFF-ECC17BA45427}"/>
    <cellStyle name="Normal 27 2 2 2" xfId="9624" xr:uid="{6397E6FD-644A-4608-A614-B4965FD8F523}"/>
    <cellStyle name="Normal 27 2 2 2 2" xfId="9625" xr:uid="{BDB0BA37-9757-4F2D-AED4-F657B14E7F5B}"/>
    <cellStyle name="Normal 27 2 2 2 2 2" xfId="9626" xr:uid="{F1CB3319-4E22-4581-917E-4EDDD614548A}"/>
    <cellStyle name="Normal 27 2 2 2 3" xfId="9627" xr:uid="{4D155EB1-B454-4D7E-9FD3-CA0E11C0B942}"/>
    <cellStyle name="Normal 27 2 2 2 4" xfId="9628" xr:uid="{2167DC34-704F-4A13-94AB-697F757F038E}"/>
    <cellStyle name="Normal 27 2 2 2 5" xfId="9629" xr:uid="{239C3C54-0269-4E4B-9CEA-DD4A1039464E}"/>
    <cellStyle name="Normal 27 2 2 3" xfId="9630" xr:uid="{12174036-119D-4BBE-BD3B-F1E39C10A5EE}"/>
    <cellStyle name="Normal 27 2 2 3 2" xfId="9631" xr:uid="{D22E8471-7F45-4877-B2B8-B75E2AA293DB}"/>
    <cellStyle name="Normal 27 2 2 4" xfId="9632" xr:uid="{CE726255-406E-4B28-94C8-A5DEF652F6A8}"/>
    <cellStyle name="Normal 27 2 2 5" xfId="9633" xr:uid="{202A45FB-B87E-4021-8BC9-861120ACA093}"/>
    <cellStyle name="Normal 27 2 2 6" xfId="9634" xr:uid="{5FAD8A1C-4E1F-4D23-B086-4F4247436046}"/>
    <cellStyle name="Normal 27 2 2 7" xfId="9635" xr:uid="{CC62BCC5-8641-45A7-8639-951170E8A7B8}"/>
    <cellStyle name="Normal 27 2 2 8" xfId="9636" xr:uid="{6204BF5B-0BC8-4152-9160-F2154FD1136F}"/>
    <cellStyle name="Normal 27 2 2 9" xfId="9637" xr:uid="{3C1AC733-B188-4971-A0C4-3B08261D8507}"/>
    <cellStyle name="Normal 27 2 3" xfId="9638" xr:uid="{ABD695ED-22DC-437B-B57A-A6D69B2FDC71}"/>
    <cellStyle name="Normal 27 2 3 2" xfId="9639" xr:uid="{2A3A51B8-5B1D-421A-A116-ADE04DC642A6}"/>
    <cellStyle name="Normal 27 2 3 2 2" xfId="9640" xr:uid="{DFDC2B5B-3403-4991-8842-E21DA810C202}"/>
    <cellStyle name="Normal 27 2 3 3" xfId="9641" xr:uid="{774024E6-F11C-4D95-9CC3-F0E26C79298C}"/>
    <cellStyle name="Normal 27 2 3 4" xfId="9642" xr:uid="{82405DF7-0F9E-4176-839A-E94FDB7E5521}"/>
    <cellStyle name="Normal 27 2 3 5" xfId="9643" xr:uid="{D6C1B883-9880-4B25-A009-5B6AB8446FA3}"/>
    <cellStyle name="Normal 27 2 4" xfId="9644" xr:uid="{39476723-9E06-4B2D-9E0C-DB26BAD8752F}"/>
    <cellStyle name="Normal 27 2 4 2" xfId="9645" xr:uid="{47032B1E-F417-45D0-808F-4143BC84E581}"/>
    <cellStyle name="Normal 27 2 5" xfId="9646" xr:uid="{0FA19F4E-FF36-48A0-A0CB-2C471213387B}"/>
    <cellStyle name="Normal 27 2 6" xfId="9647" xr:uid="{23C40641-7585-46FB-ABEA-F25FD0771528}"/>
    <cellStyle name="Normal 27 2 7" xfId="9648" xr:uid="{00DAFF76-765F-401E-8259-5BCFEACBF8DD}"/>
    <cellStyle name="Normal 27 2 8" xfId="9649" xr:uid="{A0E24F33-AC20-4201-92B1-F3D82F66971A}"/>
    <cellStyle name="Normal 27 2 9" xfId="9650" xr:uid="{D3945814-779F-4073-859A-5D84FF0EC1D9}"/>
    <cellStyle name="Normal 27 3" xfId="9651" xr:uid="{F7DC631A-39EE-4835-A810-6F626DA7475D}"/>
    <cellStyle name="Normal 27 3 10" xfId="9652" xr:uid="{F3158AD4-704E-4067-A3B1-DCF88050E792}"/>
    <cellStyle name="Normal 27 3 11" xfId="9653" xr:uid="{1F8A5CC4-DB93-486E-90CB-25CDB4432752}"/>
    <cellStyle name="Normal 27 3 2" xfId="9654" xr:uid="{A8A756D5-F7EA-4A6A-A475-5F10F2F3F7C1}"/>
    <cellStyle name="Normal 27 3 2 2" xfId="9655" xr:uid="{96D54A1C-6C2F-40F2-B5A7-A56628046EE1}"/>
    <cellStyle name="Normal 27 3 2 2 2" xfId="9656" xr:uid="{E85F53F5-714F-429D-BC92-42523850EF81}"/>
    <cellStyle name="Normal 27 3 2 3" xfId="9657" xr:uid="{FB1E007E-9E45-4112-87F8-1F0F30BE2D2D}"/>
    <cellStyle name="Normal 27 3 2 4" xfId="9658" xr:uid="{2046C652-0D5E-4ED0-BCA7-05DB19098341}"/>
    <cellStyle name="Normal 27 3 2 5" xfId="9659" xr:uid="{8BC53711-BD19-4798-A4C8-812D43A19786}"/>
    <cellStyle name="Normal 27 3 3" xfId="9660" xr:uid="{EF07ECCF-5373-4100-A58D-93A119835CC2}"/>
    <cellStyle name="Normal 27 3 3 2" xfId="9661" xr:uid="{6C548BD5-FF26-4E01-88A3-3305E9BA3D38}"/>
    <cellStyle name="Normal 27 3 4" xfId="9662" xr:uid="{D7DDE7CB-B1E6-4FB8-B990-FBE3ECE2C47B}"/>
    <cellStyle name="Normal 27 3 5" xfId="9663" xr:uid="{8FED60EF-7E0A-4075-9BB3-E7D830E7FC9C}"/>
    <cellStyle name="Normal 27 3 6" xfId="9664" xr:uid="{51475622-7413-4F13-A00D-28F6ADA9B115}"/>
    <cellStyle name="Normal 27 3 7" xfId="9665" xr:uid="{C0018620-CEBE-43CA-9B8A-159B129C6E0E}"/>
    <cellStyle name="Normal 27 3 8" xfId="9666" xr:uid="{11CB1C23-4FFE-454C-9041-852171AE72D6}"/>
    <cellStyle name="Normal 27 3 9" xfId="9667" xr:uid="{1499BBAA-4C0E-49FD-A008-33B3A315E985}"/>
    <cellStyle name="Normal 27 4" xfId="9668" xr:uid="{3024C96A-2E3D-4771-A120-4036DAACF253}"/>
    <cellStyle name="Normal 27 4 2" xfId="9669" xr:uid="{A4532F47-9E4C-4B15-A4D5-F5DA2A4F52DE}"/>
    <cellStyle name="Normal 27 4 2 2" xfId="9670" xr:uid="{76A327BF-C1FA-45E4-A497-DE2E6A720CBF}"/>
    <cellStyle name="Normal 27 4 3" xfId="9671" xr:uid="{44C5EC72-9BDE-45EB-AC77-78B816B4CA77}"/>
    <cellStyle name="Normal 27 4 4" xfId="9672" xr:uid="{C886EA76-E53E-4C82-87DC-2970101B023D}"/>
    <cellStyle name="Normal 27 4 5" xfId="9673" xr:uid="{467B42E8-3C82-44C9-A599-CDBC1ED9C357}"/>
    <cellStyle name="Normal 27 5" xfId="9674" xr:uid="{DC6B17A2-2D84-4F50-85F6-6F74B8D6DF19}"/>
    <cellStyle name="Normal 27 5 2" xfId="9675" xr:uid="{33101ACC-93F5-4522-8D0D-087F1C30D0FB}"/>
    <cellStyle name="Normal 27 6" xfId="9676" xr:uid="{1BF90B33-EE51-40FF-9423-B3C8300B32DE}"/>
    <cellStyle name="Normal 27 7" xfId="9677" xr:uid="{81704D9B-E272-4ED7-A0E2-8A423E25E7A3}"/>
    <cellStyle name="Normal 27 8" xfId="9678" xr:uid="{1A9A4A84-8E1C-4506-A00F-46CB5BBBF85C}"/>
    <cellStyle name="Normal 27 9" xfId="9679" xr:uid="{285849B8-0DAB-46B5-98D6-B0585FFC318E}"/>
    <cellStyle name="Normal 28" xfId="9680" xr:uid="{DCBDD922-9518-4532-AEED-DCE00C684A12}"/>
    <cellStyle name="Normal 28 2" xfId="9681" xr:uid="{16A748F9-7EA8-4DCC-9880-0093351AD218}"/>
    <cellStyle name="Normal 28 2 2" xfId="9682" xr:uid="{B9AEE717-8A96-45FB-B3BA-E8A0675C1AFD}"/>
    <cellStyle name="Normal 28 3" xfId="9683" xr:uid="{41A51B3A-CFBC-4CD3-A9CD-2433CDF2D225}"/>
    <cellStyle name="Normal 28 4" xfId="9684" xr:uid="{4CC30665-E653-4880-9A41-3D538BC1AE8E}"/>
    <cellStyle name="Normal 29" xfId="9685" xr:uid="{ED1F4CA4-5BC6-42A9-8769-734F266B2191}"/>
    <cellStyle name="Normal 29 2" xfId="9686" xr:uid="{06CC5F55-2745-46F0-8B76-7EB2FD0DE209}"/>
    <cellStyle name="Normal 29 2 2" xfId="9687" xr:uid="{073C4A60-B168-4AB9-BC8E-A276312F89EF}"/>
    <cellStyle name="Normal 29 3" xfId="9688" xr:uid="{D931AD0D-DE12-4952-AE2E-054077383C37}"/>
    <cellStyle name="Normal 29 4" xfId="9689" xr:uid="{47BC307A-A9F5-4754-95ED-3CBBBC4710BD}"/>
    <cellStyle name="Normal 3" xfId="9690" xr:uid="{496D8527-C0F1-4B86-A183-2BB320ED1D84}"/>
    <cellStyle name="Normal 3 10" xfId="9691" xr:uid="{BFD2A88A-2A7A-4583-A47C-C6DDD6AD33DA}"/>
    <cellStyle name="Normal 3 10 10" xfId="9692" xr:uid="{D238E594-D36D-4733-B342-E8EC5CE96972}"/>
    <cellStyle name="Normal 3 10 11" xfId="9693" xr:uid="{7FB70D8A-DDCD-49AE-B178-ED684753D054}"/>
    <cellStyle name="Normal 3 10 12" xfId="9694" xr:uid="{E03607A1-925C-4964-8835-E80168FE760F}"/>
    <cellStyle name="Normal 3 10 13" xfId="9695" xr:uid="{560DEC3C-8AD6-4421-9B24-64D06D797D96}"/>
    <cellStyle name="Normal 3 10 14" xfId="9696" xr:uid="{BF230B7E-45AC-44AF-8D8C-C981B0DB643D}"/>
    <cellStyle name="Normal 3 10 2" xfId="9697" xr:uid="{E9ACA64F-1F1E-4C1D-B455-8616451B661B}"/>
    <cellStyle name="Normal 3 10 2 10" xfId="9698" xr:uid="{A7C3F467-C9B3-454F-B288-30707377EF42}"/>
    <cellStyle name="Normal 3 10 2 11" xfId="9699" xr:uid="{8759CE27-0542-4F52-9E4E-D4D44801029A}"/>
    <cellStyle name="Normal 3 10 2 12" xfId="9700" xr:uid="{18F9D5B5-28C0-44F4-939E-B4052402FC91}"/>
    <cellStyle name="Normal 3 10 2 13" xfId="9701" xr:uid="{1790DB78-0D4A-4D3F-B833-570FE095D66F}"/>
    <cellStyle name="Normal 3 10 2 2" xfId="9702" xr:uid="{AC310C22-9B7D-4FA4-8253-788F87558AF3}"/>
    <cellStyle name="Normal 3 10 2 2 10" xfId="9703" xr:uid="{74D84FE4-1238-46E5-BC7F-0B9C92CA042B}"/>
    <cellStyle name="Normal 3 10 2 2 11" xfId="9704" xr:uid="{4C4CCACA-9E81-47C4-982B-35981090ED20}"/>
    <cellStyle name="Normal 3 10 2 2 2" xfId="9705" xr:uid="{CA15833D-6565-421F-947F-DFDBB8826952}"/>
    <cellStyle name="Normal 3 10 2 2 2 2" xfId="9706" xr:uid="{DEA20778-1D6F-44D1-8548-349459B9F296}"/>
    <cellStyle name="Normal 3 10 2 2 2 2 2" xfId="9707" xr:uid="{65770146-2062-4C97-A03D-EC04CD416440}"/>
    <cellStyle name="Normal 3 10 2 2 2 3" xfId="9708" xr:uid="{746C75A5-515E-45FA-8B8C-05C6977E0177}"/>
    <cellStyle name="Normal 3 10 2 2 2 4" xfId="9709" xr:uid="{66F12A4C-5815-4269-BA49-B6FB8B903850}"/>
    <cellStyle name="Normal 3 10 2 2 2 5" xfId="9710" xr:uid="{9CA37E4D-76F1-41FF-A459-68747FDEF38A}"/>
    <cellStyle name="Normal 3 10 2 2 3" xfId="9711" xr:uid="{11F564A5-339D-4DB6-981C-B86750714FEB}"/>
    <cellStyle name="Normal 3 10 2 2 3 2" xfId="9712" xr:uid="{B155FDEB-C52F-4DB3-B4C7-2FC23566E1B7}"/>
    <cellStyle name="Normal 3 10 2 2 4" xfId="9713" xr:uid="{6FEC95C5-BD90-49B1-A9D8-8D15FDC37880}"/>
    <cellStyle name="Normal 3 10 2 2 5" xfId="9714" xr:uid="{EF5DFA72-E831-4F77-9D2D-17AD10473156}"/>
    <cellStyle name="Normal 3 10 2 2 6" xfId="9715" xr:uid="{C95D517D-A53F-469D-87C2-6C39D96482AC}"/>
    <cellStyle name="Normal 3 10 2 2 7" xfId="9716" xr:uid="{958B11A3-1C40-49F0-8F19-EE2C74803CEE}"/>
    <cellStyle name="Normal 3 10 2 2 8" xfId="9717" xr:uid="{07EE9C44-A597-44B7-88EB-EC2A004E7009}"/>
    <cellStyle name="Normal 3 10 2 2 9" xfId="9718" xr:uid="{CB958D0F-151A-4987-9FC3-8A189401D83E}"/>
    <cellStyle name="Normal 3 10 2 3" xfId="9719" xr:uid="{9634CC05-D50B-4800-9B7B-4FAAB0D2215D}"/>
    <cellStyle name="Normal 3 10 2 3 2" xfId="9720" xr:uid="{A5E77D20-DA4D-4C6E-8D3B-C1D4955975B9}"/>
    <cellStyle name="Normal 3 10 2 3 2 2" xfId="9721" xr:uid="{00576702-D2EC-4168-9496-F7BB170E90BC}"/>
    <cellStyle name="Normal 3 10 2 3 3" xfId="9722" xr:uid="{5A6AB81E-8AB2-4DD4-B1CB-5EA95AE60285}"/>
    <cellStyle name="Normal 3 10 2 3 4" xfId="9723" xr:uid="{A94C2DF7-289E-483A-90B3-2485C6869E61}"/>
    <cellStyle name="Normal 3 10 2 3 5" xfId="9724" xr:uid="{B9D0769A-A5DD-4342-A7AC-BF4678CCDB9C}"/>
    <cellStyle name="Normal 3 10 2 4" xfId="9725" xr:uid="{E3D44DE7-DFFB-41C9-BBE1-31CB42108C40}"/>
    <cellStyle name="Normal 3 10 2 4 2" xfId="9726" xr:uid="{F2264F3E-4517-431B-AFDF-B502768A6CE3}"/>
    <cellStyle name="Normal 3 10 2 5" xfId="9727" xr:uid="{0D513E04-157A-4526-B4AA-212B86F8A73E}"/>
    <cellStyle name="Normal 3 10 2 6" xfId="9728" xr:uid="{1AC17752-9251-4744-9305-4C901E6B5BA7}"/>
    <cellStyle name="Normal 3 10 2 7" xfId="9729" xr:uid="{E4CA1C4F-E122-42C0-81D4-D8BD2AE4B0AF}"/>
    <cellStyle name="Normal 3 10 2 8" xfId="9730" xr:uid="{8594BF44-D41C-4D56-91AB-F424954EE36B}"/>
    <cellStyle name="Normal 3 10 2 9" xfId="9731" xr:uid="{30D0C869-5738-4524-A70F-7D3A0AEF15EA}"/>
    <cellStyle name="Normal 3 10 3" xfId="9732" xr:uid="{6193343F-6033-43B9-8EFE-78A59FB654E6}"/>
    <cellStyle name="Normal 3 10 3 10" xfId="9733" xr:uid="{5B31640B-BAA6-429E-BA6E-CBD082FCD0AF}"/>
    <cellStyle name="Normal 3 10 3 11" xfId="9734" xr:uid="{040E8C80-4875-451B-B86F-E2F0FE1406E3}"/>
    <cellStyle name="Normal 3 10 3 2" xfId="9735" xr:uid="{95330C22-E444-4B8E-95D0-0CFFA29050AF}"/>
    <cellStyle name="Normal 3 10 3 2 2" xfId="9736" xr:uid="{A62F7341-6616-4083-81D1-F94B505ADE66}"/>
    <cellStyle name="Normal 3 10 3 2 2 2" xfId="9737" xr:uid="{7B483F87-0AAE-4FE9-BD1F-5D63807D332D}"/>
    <cellStyle name="Normal 3 10 3 2 3" xfId="9738" xr:uid="{EC8E02EE-5C4F-4227-8FC2-C6966C586FB8}"/>
    <cellStyle name="Normal 3 10 3 2 4" xfId="9739" xr:uid="{2C1F0A75-BEAD-436B-95BE-9730EC8B7858}"/>
    <cellStyle name="Normal 3 10 3 2 5" xfId="9740" xr:uid="{A269439D-70D4-46C1-812E-1158B1ACABCD}"/>
    <cellStyle name="Normal 3 10 3 3" xfId="9741" xr:uid="{4043AE40-F2B5-4710-8212-37C2B7E2CAAE}"/>
    <cellStyle name="Normal 3 10 3 3 2" xfId="9742" xr:uid="{EFE192D6-7CD6-4728-9505-BCE0763C6385}"/>
    <cellStyle name="Normal 3 10 3 4" xfId="9743" xr:uid="{D46EBDD0-7599-4ACD-A446-61B49066A7D5}"/>
    <cellStyle name="Normal 3 10 3 5" xfId="9744" xr:uid="{36696FFE-8DF3-4D17-84D6-901971F24FE9}"/>
    <cellStyle name="Normal 3 10 3 6" xfId="9745" xr:uid="{2690D25F-0728-4ED0-BBDC-6828543F2966}"/>
    <cellStyle name="Normal 3 10 3 7" xfId="9746" xr:uid="{95473E83-04C4-45C3-BDB3-144275DDFA6D}"/>
    <cellStyle name="Normal 3 10 3 8" xfId="9747" xr:uid="{37A701AD-D054-4E35-B496-5A83BF1D3C42}"/>
    <cellStyle name="Normal 3 10 3 9" xfId="9748" xr:uid="{D40F123A-6750-4608-AB7D-3459E3220413}"/>
    <cellStyle name="Normal 3 10 4" xfId="9749" xr:uid="{D3F8948D-00E6-46F8-B6AE-E8174A4C2D3C}"/>
    <cellStyle name="Normal 3 10 4 2" xfId="9750" xr:uid="{814E0E59-A648-4F9E-BD64-6F221DA4D922}"/>
    <cellStyle name="Normal 3 10 4 2 2" xfId="9751" xr:uid="{C6EEB9F8-F331-47D2-8033-B270AAF5A532}"/>
    <cellStyle name="Normal 3 10 4 3" xfId="9752" xr:uid="{332327E4-E8D6-421A-B647-418EC2AF6155}"/>
    <cellStyle name="Normal 3 10 4 4" xfId="9753" xr:uid="{0C91FFF3-DA8C-43C0-B0BD-63BC3F0164DA}"/>
    <cellStyle name="Normal 3 10 4 5" xfId="9754" xr:uid="{D48C3FC9-0106-4A5C-B1B1-82652EFBE4DF}"/>
    <cellStyle name="Normal 3 10 5" xfId="9755" xr:uid="{3298CDBD-D4A5-4C1B-A12C-2350857D362B}"/>
    <cellStyle name="Normal 3 10 5 2" xfId="9756" xr:uid="{F51BEDC3-A094-48B1-9EDF-92C1CA498F89}"/>
    <cellStyle name="Normal 3 10 6" xfId="9757" xr:uid="{6809C120-4555-4592-924C-E767FAD51166}"/>
    <cellStyle name="Normal 3 10 7" xfId="9758" xr:uid="{0F276DDB-35A5-4C37-A24B-4F6193DE950A}"/>
    <cellStyle name="Normal 3 10 8" xfId="9759" xr:uid="{BD3580E0-369A-48B4-8CDB-9BDCE2D801B7}"/>
    <cellStyle name="Normal 3 10 9" xfId="9760" xr:uid="{F3FB2EB6-C538-40B2-BDC2-B57DBC0D9570}"/>
    <cellStyle name="Normal 3 11" xfId="9761" xr:uid="{6899D128-5ABE-4169-9DE3-0B0ED6986BC7}"/>
    <cellStyle name="Normal 3 11 10" xfId="9762" xr:uid="{85E17CE7-6A69-42A3-B1B2-C2451F89C5CF}"/>
    <cellStyle name="Normal 3 11 11" xfId="9763" xr:uid="{E31D9226-992E-4A93-B3B9-72A18CB140CD}"/>
    <cellStyle name="Normal 3 11 12" xfId="9764" xr:uid="{247942B7-D71A-4566-9C2C-2D495F6E0251}"/>
    <cellStyle name="Normal 3 11 13" xfId="9765" xr:uid="{55648EB6-195B-480F-878B-C382BEFD810D}"/>
    <cellStyle name="Normal 3 11 14" xfId="9766" xr:uid="{721C8D0E-AC41-491B-826E-6C5F76D3128E}"/>
    <cellStyle name="Normal 3 11 2" xfId="9767" xr:uid="{63C27705-6CC0-4A01-B9A6-C6555C536532}"/>
    <cellStyle name="Normal 3 11 2 10" xfId="9768" xr:uid="{C4B99B72-7B2C-4ACA-B4FD-60BB57ECD863}"/>
    <cellStyle name="Normal 3 11 2 11" xfId="9769" xr:uid="{0C9081E2-6ABF-467A-8994-3B12EAE266E5}"/>
    <cellStyle name="Normal 3 11 2 12" xfId="9770" xr:uid="{70FA4395-B3EB-467E-8DF9-935B46302EFE}"/>
    <cellStyle name="Normal 3 11 2 13" xfId="9771" xr:uid="{551E09EC-48D2-40C3-A087-B263E842262A}"/>
    <cellStyle name="Normal 3 11 2 2" xfId="9772" xr:uid="{8A5EF471-A4A0-4E12-A968-8C6BA05B4CAF}"/>
    <cellStyle name="Normal 3 11 2 2 10" xfId="9773" xr:uid="{D63FC6C3-CE8A-46DB-9C6F-1B58BCAF35A3}"/>
    <cellStyle name="Normal 3 11 2 2 11" xfId="9774" xr:uid="{0E341CF2-F176-41AF-BEEF-B23C7F5C7BF8}"/>
    <cellStyle name="Normal 3 11 2 2 2" xfId="9775" xr:uid="{D7C785AB-C9DF-4585-90C2-7D7B8651E7B4}"/>
    <cellStyle name="Normal 3 11 2 2 2 2" xfId="9776" xr:uid="{D81AD3F3-69A9-4B17-BEDD-8BE9E7991340}"/>
    <cellStyle name="Normal 3 11 2 2 2 2 2" xfId="9777" xr:uid="{421E223E-D0EB-45D8-857A-F6A1A3D0C15E}"/>
    <cellStyle name="Normal 3 11 2 2 2 3" xfId="9778" xr:uid="{3E2A6B01-78A9-439D-BA14-05C7F9B32B85}"/>
    <cellStyle name="Normal 3 11 2 2 2 4" xfId="9779" xr:uid="{326B10D5-C606-494C-B10E-76F16015CC93}"/>
    <cellStyle name="Normal 3 11 2 2 2 5" xfId="9780" xr:uid="{4CA47445-E6E8-4628-8D88-73635DDED846}"/>
    <cellStyle name="Normal 3 11 2 2 3" xfId="9781" xr:uid="{F65AD67A-60F3-41C5-A6B2-D9203D2180AC}"/>
    <cellStyle name="Normal 3 11 2 2 3 2" xfId="9782" xr:uid="{62CB4A64-9075-4B3F-86C0-58490187DF9D}"/>
    <cellStyle name="Normal 3 11 2 2 4" xfId="9783" xr:uid="{8F3BAD3D-C533-409E-845E-E5F50AC6F59F}"/>
    <cellStyle name="Normal 3 11 2 2 5" xfId="9784" xr:uid="{1296D7B8-A4C5-4FBE-A827-041CA35CD73C}"/>
    <cellStyle name="Normal 3 11 2 2 6" xfId="9785" xr:uid="{F772F2B5-6EA8-4ABB-97B8-717CE4A6983B}"/>
    <cellStyle name="Normal 3 11 2 2 7" xfId="9786" xr:uid="{644D7BA1-7448-467A-9FBE-A18555A60E3E}"/>
    <cellStyle name="Normal 3 11 2 2 8" xfId="9787" xr:uid="{39120783-8D12-44C9-8494-1E067641CE50}"/>
    <cellStyle name="Normal 3 11 2 2 9" xfId="9788" xr:uid="{7086D76D-ACE3-436F-BD31-3F92044D1011}"/>
    <cellStyle name="Normal 3 11 2 3" xfId="9789" xr:uid="{123F52BE-B64B-4E91-9107-2B7DF30D38A6}"/>
    <cellStyle name="Normal 3 11 2 3 2" xfId="9790" xr:uid="{976DDC3F-248E-4D4F-8CD2-1705A20D91E9}"/>
    <cellStyle name="Normal 3 11 2 3 2 2" xfId="9791" xr:uid="{82E029C5-9A39-4CAD-B28B-1428DADCED49}"/>
    <cellStyle name="Normal 3 11 2 3 3" xfId="9792" xr:uid="{3DBB4AD6-5B76-4706-9652-4F85068DD26C}"/>
    <cellStyle name="Normal 3 11 2 3 4" xfId="9793" xr:uid="{69758220-0603-4B1B-A49E-FE4BD94B5D43}"/>
    <cellStyle name="Normal 3 11 2 3 5" xfId="9794" xr:uid="{9B235BA3-9948-44D4-9A5C-A59583EB5BFC}"/>
    <cellStyle name="Normal 3 11 2 4" xfId="9795" xr:uid="{D022D2D1-B91E-4B74-97CB-CDB5CFF57373}"/>
    <cellStyle name="Normal 3 11 2 4 2" xfId="9796" xr:uid="{64BA3A2D-4BA5-4E71-B9FD-2CBC577FCC99}"/>
    <cellStyle name="Normal 3 11 2 5" xfId="9797" xr:uid="{58049101-2164-48A8-9F72-67F3521AC796}"/>
    <cellStyle name="Normal 3 11 2 6" xfId="9798" xr:uid="{8B4439B0-B301-4C00-A4FE-F6E0834569BE}"/>
    <cellStyle name="Normal 3 11 2 7" xfId="9799" xr:uid="{B5A7C037-0E11-4E37-A525-66AE64F85302}"/>
    <cellStyle name="Normal 3 11 2 8" xfId="9800" xr:uid="{F3F1FB7C-DBAA-4DAD-88CB-69F05495EE03}"/>
    <cellStyle name="Normal 3 11 2 9" xfId="9801" xr:uid="{0DA49865-94C2-4BF8-869D-C62DF346C5C2}"/>
    <cellStyle name="Normal 3 11 3" xfId="9802" xr:uid="{459770C1-6098-4B48-8711-362CCD12AFCE}"/>
    <cellStyle name="Normal 3 11 3 10" xfId="9803" xr:uid="{5B00788F-B410-4BC6-AD27-9F485EDE9DCD}"/>
    <cellStyle name="Normal 3 11 3 11" xfId="9804" xr:uid="{FFF0D70F-3ACB-4ECE-B6D9-D530C016CE0D}"/>
    <cellStyle name="Normal 3 11 3 2" xfId="9805" xr:uid="{6FADFF07-C755-4BE3-A35A-9F1B0B11AEFB}"/>
    <cellStyle name="Normal 3 11 3 2 2" xfId="9806" xr:uid="{A0DD9B3B-3A23-4725-9F3A-366F1E4B7055}"/>
    <cellStyle name="Normal 3 11 3 2 2 2" xfId="9807" xr:uid="{41354391-C109-4B02-AE41-DEE7AD3A175E}"/>
    <cellStyle name="Normal 3 11 3 2 3" xfId="9808" xr:uid="{EFEC1A4F-D1AE-4E78-BE7D-8A0EEAE7DEA4}"/>
    <cellStyle name="Normal 3 11 3 2 4" xfId="9809" xr:uid="{9152B827-58B7-4822-A484-FB0DAB921C68}"/>
    <cellStyle name="Normal 3 11 3 2 5" xfId="9810" xr:uid="{5E6C9B4E-E52D-44F8-8368-8D1752B82133}"/>
    <cellStyle name="Normal 3 11 3 3" xfId="9811" xr:uid="{039340B1-75CB-457E-8757-A25D36579886}"/>
    <cellStyle name="Normal 3 11 3 3 2" xfId="9812" xr:uid="{D1C3C964-2126-4B13-B81C-EC625DE575AA}"/>
    <cellStyle name="Normal 3 11 3 4" xfId="9813" xr:uid="{A0D57241-0BE9-4846-8A1C-8B381CAA651C}"/>
    <cellStyle name="Normal 3 11 3 5" xfId="9814" xr:uid="{F0365495-95BC-45F0-B2A4-20B03FA21760}"/>
    <cellStyle name="Normal 3 11 3 6" xfId="9815" xr:uid="{93999B17-C8AE-4828-9D33-FE1FD1983F99}"/>
    <cellStyle name="Normal 3 11 3 7" xfId="9816" xr:uid="{B136EECA-F96A-4ADA-907E-D2D38E2A0333}"/>
    <cellStyle name="Normal 3 11 3 8" xfId="9817" xr:uid="{51F53E48-D629-4A31-9AFB-40CC2DED651E}"/>
    <cellStyle name="Normal 3 11 3 9" xfId="9818" xr:uid="{8D3A1365-9861-4E72-8602-5B422B42E479}"/>
    <cellStyle name="Normal 3 11 4" xfId="9819" xr:uid="{5ED735AC-F8A7-427F-89CC-5551128E5752}"/>
    <cellStyle name="Normal 3 11 4 2" xfId="9820" xr:uid="{24F79B65-E81D-4189-9DA6-BCA7F9189F0E}"/>
    <cellStyle name="Normal 3 11 4 2 2" xfId="9821" xr:uid="{D4AB8C58-B9CF-459A-BCB5-D91158BEF4F3}"/>
    <cellStyle name="Normal 3 11 4 3" xfId="9822" xr:uid="{90A617EE-02B6-4C7E-8E5E-F5205BD202A1}"/>
    <cellStyle name="Normal 3 11 4 4" xfId="9823" xr:uid="{CEFC8F8E-AFB9-4570-AFCA-FB0A9799DCC5}"/>
    <cellStyle name="Normal 3 11 4 5" xfId="9824" xr:uid="{529A2780-4CE6-4F29-8D2D-0609B22BBD2B}"/>
    <cellStyle name="Normal 3 11 5" xfId="9825" xr:uid="{AAD65BD1-B42A-41FE-9D15-9CAC68EFEC3D}"/>
    <cellStyle name="Normal 3 11 5 2" xfId="9826" xr:uid="{1CF4412A-1422-4B2E-933B-1EC8F4F75E57}"/>
    <cellStyle name="Normal 3 11 6" xfId="9827" xr:uid="{85DB7ED4-2A66-466C-A813-1AF6BFF0A8E6}"/>
    <cellStyle name="Normal 3 11 7" xfId="9828" xr:uid="{241673C5-4B3B-49B3-A976-7709D52DF132}"/>
    <cellStyle name="Normal 3 11 8" xfId="9829" xr:uid="{3FB1E493-2F5B-4B40-BCFA-3E618AAE37BE}"/>
    <cellStyle name="Normal 3 11 9" xfId="9830" xr:uid="{FD62348D-B07C-4B33-BACC-B362D2275272}"/>
    <cellStyle name="Normal 3 12" xfId="9831" xr:uid="{B2C47480-767A-42E9-953D-337D5B0B8F5A}"/>
    <cellStyle name="Normal 3 12 10" xfId="9832" xr:uid="{5AAB6437-3278-46BA-95BE-9D1507DE5957}"/>
    <cellStyle name="Normal 3 12 11" xfId="9833" xr:uid="{6E41A029-3A8D-459D-993F-7307B62F72E7}"/>
    <cellStyle name="Normal 3 12 12" xfId="9834" xr:uid="{E1E2A976-7783-48A3-8A26-CF4B0D7DF03C}"/>
    <cellStyle name="Normal 3 12 13" xfId="9835" xr:uid="{BAA62BB9-AB8B-4993-A574-95A2B78B5A96}"/>
    <cellStyle name="Normal 3 12 14" xfId="9836" xr:uid="{1A05F5C9-10A0-45CD-963E-CBD6B6E9AA70}"/>
    <cellStyle name="Normal 3 12 2" xfId="9837" xr:uid="{7C2FF298-4FA6-4171-8142-AF64B576A28B}"/>
    <cellStyle name="Normal 3 12 2 10" xfId="9838" xr:uid="{AD439A4C-6881-40DF-93BB-222D2498B03B}"/>
    <cellStyle name="Normal 3 12 2 11" xfId="9839" xr:uid="{1265E484-C6A8-41FF-B051-309B4FF52608}"/>
    <cellStyle name="Normal 3 12 2 12" xfId="9840" xr:uid="{DBB8B3B0-C28C-4D12-A062-169C39D01E61}"/>
    <cellStyle name="Normal 3 12 2 13" xfId="9841" xr:uid="{6963B7DC-F804-46B6-9D9A-D2D10BEC7FB2}"/>
    <cellStyle name="Normal 3 12 2 2" xfId="9842" xr:uid="{015E0435-19C7-4A6A-B2FB-EEB3A310DFF9}"/>
    <cellStyle name="Normal 3 12 2 2 10" xfId="9843" xr:uid="{17EBD03D-C586-41F9-B0A8-55F9885843D1}"/>
    <cellStyle name="Normal 3 12 2 2 11" xfId="9844" xr:uid="{D2AF346D-D04A-4D6E-9D16-87358C20784D}"/>
    <cellStyle name="Normal 3 12 2 2 2" xfId="9845" xr:uid="{EC6DEE82-642B-4141-8161-8B3195B7DECB}"/>
    <cellStyle name="Normal 3 12 2 2 2 2" xfId="9846" xr:uid="{7D531E44-7C20-41A5-ADA4-417784464087}"/>
    <cellStyle name="Normal 3 12 2 2 2 2 2" xfId="9847" xr:uid="{433C733B-0356-495C-BD4D-432130FFA35C}"/>
    <cellStyle name="Normal 3 12 2 2 2 3" xfId="9848" xr:uid="{97C9988F-C517-45F4-92FB-AE054C798A73}"/>
    <cellStyle name="Normal 3 12 2 2 2 4" xfId="9849" xr:uid="{C5353FFA-1FEB-43F1-9FCF-37EA04E57087}"/>
    <cellStyle name="Normal 3 12 2 2 2 5" xfId="9850" xr:uid="{02226C58-3332-497C-A3DE-56938767A14B}"/>
    <cellStyle name="Normal 3 12 2 2 3" xfId="9851" xr:uid="{3AEC6E94-5024-494F-891F-31631D53CB6E}"/>
    <cellStyle name="Normal 3 12 2 2 3 2" xfId="9852" xr:uid="{C08702C5-72E4-4DF1-A87C-B76ACC1DDF72}"/>
    <cellStyle name="Normal 3 12 2 2 4" xfId="9853" xr:uid="{5CEBB989-AB3A-4C6F-A470-059BED06467E}"/>
    <cellStyle name="Normal 3 12 2 2 5" xfId="9854" xr:uid="{273552AD-66C3-433D-B8A9-0D881B79C197}"/>
    <cellStyle name="Normal 3 12 2 2 6" xfId="9855" xr:uid="{E55C145D-41C6-4461-BE27-5B4DFCE85505}"/>
    <cellStyle name="Normal 3 12 2 2 7" xfId="9856" xr:uid="{BBC5F8A8-B305-4D7A-88C8-B76848682A07}"/>
    <cellStyle name="Normal 3 12 2 2 8" xfId="9857" xr:uid="{BD5B065E-9777-4E1D-B603-8593E8AA2182}"/>
    <cellStyle name="Normal 3 12 2 2 9" xfId="9858" xr:uid="{BFB105F9-B5AE-4531-9803-336D3C8EFA62}"/>
    <cellStyle name="Normal 3 12 2 3" xfId="9859" xr:uid="{00A39C94-E8E4-4712-9B1C-04D2CE51A5F7}"/>
    <cellStyle name="Normal 3 12 2 3 2" xfId="9860" xr:uid="{7C0C6527-EBF1-47EB-BE33-CDE5F6FD9CDB}"/>
    <cellStyle name="Normal 3 12 2 3 2 2" xfId="9861" xr:uid="{97C1E18D-87D2-4D22-B75B-E51A8AA79894}"/>
    <cellStyle name="Normal 3 12 2 3 3" xfId="9862" xr:uid="{8DA693D3-0787-4E5B-BA92-3275B0AF375C}"/>
    <cellStyle name="Normal 3 12 2 3 4" xfId="9863" xr:uid="{863968FF-ECA5-4E66-A12C-47AAF72C842C}"/>
    <cellStyle name="Normal 3 12 2 3 5" xfId="9864" xr:uid="{2F5E06A4-90A8-465D-86CA-FD61E6DF578A}"/>
    <cellStyle name="Normal 3 12 2 4" xfId="9865" xr:uid="{AB3214BC-D3FF-4460-AD8A-D4F0E50C5FF8}"/>
    <cellStyle name="Normal 3 12 2 4 2" xfId="9866" xr:uid="{4CBCDAC7-1269-48F0-B99D-895F38EF18D7}"/>
    <cellStyle name="Normal 3 12 2 5" xfId="9867" xr:uid="{47EACF38-3B45-4DED-BE2D-E1788F148AD2}"/>
    <cellStyle name="Normal 3 12 2 6" xfId="9868" xr:uid="{7BD51E98-73EC-443A-BD4A-D698AF717D91}"/>
    <cellStyle name="Normal 3 12 2 7" xfId="9869" xr:uid="{64A403AB-CD7A-4B40-877F-B1FCFB425B98}"/>
    <cellStyle name="Normal 3 12 2 8" xfId="9870" xr:uid="{7C0D7119-000F-49BC-98C4-0C9462A5C709}"/>
    <cellStyle name="Normal 3 12 2 9" xfId="9871" xr:uid="{840BD7F7-746B-4B64-9EBA-D1B080189CD7}"/>
    <cellStyle name="Normal 3 12 3" xfId="9872" xr:uid="{49D50733-DF96-4AEC-9435-1D3B58A1A2D9}"/>
    <cellStyle name="Normal 3 12 3 10" xfId="9873" xr:uid="{EE74F5A3-B8CA-4304-9E1A-60A0969BD4A1}"/>
    <cellStyle name="Normal 3 12 3 11" xfId="9874" xr:uid="{D2712B67-48FC-4020-B3A3-D0989BBC1606}"/>
    <cellStyle name="Normal 3 12 3 2" xfId="9875" xr:uid="{0295C3B9-FBE7-44BB-B90A-FA933C36894B}"/>
    <cellStyle name="Normal 3 12 3 2 2" xfId="9876" xr:uid="{F6B1BBB7-273D-4A65-A472-61BB12785AE2}"/>
    <cellStyle name="Normal 3 12 3 2 2 2" xfId="9877" xr:uid="{803335E7-3F52-4F58-9D77-4C06FFBC0D1F}"/>
    <cellStyle name="Normal 3 12 3 2 3" xfId="9878" xr:uid="{DF030CBD-A680-404B-A44D-95426C1ED713}"/>
    <cellStyle name="Normal 3 12 3 2 4" xfId="9879" xr:uid="{4C66782F-F4C8-406B-845B-D505F5914516}"/>
    <cellStyle name="Normal 3 12 3 2 5" xfId="9880" xr:uid="{4B6EF46D-9885-4B95-8158-0F6BA8772F4F}"/>
    <cellStyle name="Normal 3 12 3 3" xfId="9881" xr:uid="{977060BE-8DFD-4BA0-8BAC-B3755831E8C8}"/>
    <cellStyle name="Normal 3 12 3 3 2" xfId="9882" xr:uid="{A9D9442B-0FC8-4A74-8E0B-52DF3F116D74}"/>
    <cellStyle name="Normal 3 12 3 4" xfId="9883" xr:uid="{1C03D3A5-199F-495B-BC90-919E0AC15BBA}"/>
    <cellStyle name="Normal 3 12 3 5" xfId="9884" xr:uid="{0E5C59F5-918B-4535-97DD-9C09A53252DE}"/>
    <cellStyle name="Normal 3 12 3 6" xfId="9885" xr:uid="{9BB92A09-A72F-4556-B4AC-6F8093F5E124}"/>
    <cellStyle name="Normal 3 12 3 7" xfId="9886" xr:uid="{4A235411-31CF-413D-97F4-7D9F1011F08E}"/>
    <cellStyle name="Normal 3 12 3 8" xfId="9887" xr:uid="{09A3497B-9441-4B12-9842-C129AA4EF256}"/>
    <cellStyle name="Normal 3 12 3 9" xfId="9888" xr:uid="{766CD5C4-64FC-4876-8E0E-58EC001C15E7}"/>
    <cellStyle name="Normal 3 12 4" xfId="9889" xr:uid="{16D46498-AB9A-42BE-8C45-C137752BEAB4}"/>
    <cellStyle name="Normal 3 12 4 2" xfId="9890" xr:uid="{F99B2A70-E734-4F94-96FF-94545DBFE42D}"/>
    <cellStyle name="Normal 3 12 4 2 2" xfId="9891" xr:uid="{4781924C-180A-4B8B-9FD2-98CBE14E0D9C}"/>
    <cellStyle name="Normal 3 12 4 3" xfId="9892" xr:uid="{C84AFE4B-AFA0-4871-8235-4D71AC9FAC82}"/>
    <cellStyle name="Normal 3 12 4 4" xfId="9893" xr:uid="{30E41E14-822B-402D-9ACB-5C701B175391}"/>
    <cellStyle name="Normal 3 12 4 5" xfId="9894" xr:uid="{6FDB0DBA-0B32-45F3-A2F2-08DB497A0EB1}"/>
    <cellStyle name="Normal 3 12 5" xfId="9895" xr:uid="{B17E1E62-0C5B-4635-85AC-85273FFEE8BF}"/>
    <cellStyle name="Normal 3 12 5 2" xfId="9896" xr:uid="{F95BA1BD-25BA-4A08-977A-06111B140BFE}"/>
    <cellStyle name="Normal 3 12 6" xfId="9897" xr:uid="{CBE5676F-D122-453E-8332-D0777188AD96}"/>
    <cellStyle name="Normal 3 12 7" xfId="9898" xr:uid="{AA949A1F-FEB7-4E86-840E-3C76201930BD}"/>
    <cellStyle name="Normal 3 12 8" xfId="9899" xr:uid="{21ABBBF3-2EB8-4676-984C-D94D12CB3CF5}"/>
    <cellStyle name="Normal 3 12 9" xfId="9900" xr:uid="{370A53E7-232A-4312-A049-7D54A80D3D66}"/>
    <cellStyle name="Normal 3 13" xfId="9901" xr:uid="{0A737323-FF0F-4C3E-A9F3-A7D6C0BA01DD}"/>
    <cellStyle name="Normal 3 13 10" xfId="9902" xr:uid="{1D2C7C44-3BAD-4825-BF7B-01FBE2C241B9}"/>
    <cellStyle name="Normal 3 13 11" xfId="9903" xr:uid="{EE3656C7-4697-471E-8FAA-3BB92DA6B385}"/>
    <cellStyle name="Normal 3 13 12" xfId="9904" xr:uid="{0FDC8C29-C9C2-48B4-84BA-4C328C94B369}"/>
    <cellStyle name="Normal 3 13 13" xfId="9905" xr:uid="{CE06FAE8-98D3-4B5B-9D52-D6B8777547EF}"/>
    <cellStyle name="Normal 3 13 14" xfId="9906" xr:uid="{1E76232F-F8F7-4F78-94B0-C7A6C3790411}"/>
    <cellStyle name="Normal 3 13 2" xfId="9907" xr:uid="{92A1F20F-8515-42A7-A57B-A16C1B989B2E}"/>
    <cellStyle name="Normal 3 13 2 10" xfId="9908" xr:uid="{21DB9127-A18F-4534-85EB-AEE9C55B2997}"/>
    <cellStyle name="Normal 3 13 2 11" xfId="9909" xr:uid="{E799BBAB-DBB9-41DF-BE8B-CBD332AC3F92}"/>
    <cellStyle name="Normal 3 13 2 12" xfId="9910" xr:uid="{B937B7CD-8E15-4636-9581-06F35763E067}"/>
    <cellStyle name="Normal 3 13 2 13" xfId="9911" xr:uid="{722C3D67-47B3-463B-834B-D82BA716175D}"/>
    <cellStyle name="Normal 3 13 2 2" xfId="9912" xr:uid="{27A266A4-935C-4446-A220-3A948B4E187C}"/>
    <cellStyle name="Normal 3 13 2 2 10" xfId="9913" xr:uid="{056B1379-F52A-4DC5-BA37-C5843B5F31F0}"/>
    <cellStyle name="Normal 3 13 2 2 11" xfId="9914" xr:uid="{03D4A7F7-632C-4415-BDBE-6E6ADFE61DF5}"/>
    <cellStyle name="Normal 3 13 2 2 2" xfId="9915" xr:uid="{4C5F79A0-5CDD-465E-84C0-636E4ADD6470}"/>
    <cellStyle name="Normal 3 13 2 2 2 2" xfId="9916" xr:uid="{13BD28EA-7BB7-407C-97EE-C0A925AE267B}"/>
    <cellStyle name="Normal 3 13 2 2 2 2 2" xfId="9917" xr:uid="{8A97EFCE-DD6F-4EAC-A3DA-E0E15804AFE5}"/>
    <cellStyle name="Normal 3 13 2 2 2 3" xfId="9918" xr:uid="{5EBECC0C-8E25-46B1-9A73-BEC491ADC928}"/>
    <cellStyle name="Normal 3 13 2 2 2 4" xfId="9919" xr:uid="{C772C307-7EB6-482B-A47E-51C8B9A1D3B3}"/>
    <cellStyle name="Normal 3 13 2 2 2 5" xfId="9920" xr:uid="{7008AAB7-D588-4E1D-B3B5-E1A7F3D27395}"/>
    <cellStyle name="Normal 3 13 2 2 3" xfId="9921" xr:uid="{43D4A054-6EB9-480D-B325-68F8530E4251}"/>
    <cellStyle name="Normal 3 13 2 2 3 2" xfId="9922" xr:uid="{A203060F-4E07-4F2B-BF3B-99DD84C55CD3}"/>
    <cellStyle name="Normal 3 13 2 2 4" xfId="9923" xr:uid="{F2397E49-2FC5-46E3-AE32-7E20D02140B0}"/>
    <cellStyle name="Normal 3 13 2 2 5" xfId="9924" xr:uid="{59721E27-67FA-4BD4-A2D3-0ADADCB95D84}"/>
    <cellStyle name="Normal 3 13 2 2 6" xfId="9925" xr:uid="{A76BB7AE-C4F5-47BF-B599-7FE4DAF19BCE}"/>
    <cellStyle name="Normal 3 13 2 2 7" xfId="9926" xr:uid="{3D23A573-133A-4773-A9F6-0F3B96C649C8}"/>
    <cellStyle name="Normal 3 13 2 2 8" xfId="9927" xr:uid="{8D503A87-0575-4B5E-A3F2-C7D145B68560}"/>
    <cellStyle name="Normal 3 13 2 2 9" xfId="9928" xr:uid="{99A04080-3A16-40C3-BE17-D2042A5D7414}"/>
    <cellStyle name="Normal 3 13 2 3" xfId="9929" xr:uid="{D300430A-8E86-494C-870F-AAF6A4BAE277}"/>
    <cellStyle name="Normal 3 13 2 3 2" xfId="9930" xr:uid="{80B684A1-8A23-4DEE-84FA-35A3443A09D5}"/>
    <cellStyle name="Normal 3 13 2 3 2 2" xfId="9931" xr:uid="{CAAC1638-93B4-445F-9DF4-0F5AFED6E774}"/>
    <cellStyle name="Normal 3 13 2 3 3" xfId="9932" xr:uid="{002D5B08-B2B1-40BC-8153-5500C1C0F5BF}"/>
    <cellStyle name="Normal 3 13 2 3 4" xfId="9933" xr:uid="{273A19A5-78FC-49DE-A13C-99F4A736001F}"/>
    <cellStyle name="Normal 3 13 2 3 5" xfId="9934" xr:uid="{B4ACCB84-DE5D-4AA8-B140-E3D8DC8C9840}"/>
    <cellStyle name="Normal 3 13 2 4" xfId="9935" xr:uid="{07BEAFF7-CFD8-46C8-BAD4-13E9D433E9A0}"/>
    <cellStyle name="Normal 3 13 2 4 2" xfId="9936" xr:uid="{EE02A167-515C-4D44-BC2C-64E79CF37203}"/>
    <cellStyle name="Normal 3 13 2 5" xfId="9937" xr:uid="{1E148865-10E1-4089-BC88-AFA3530D49C3}"/>
    <cellStyle name="Normal 3 13 2 6" xfId="9938" xr:uid="{087E87D5-2627-4AF3-B7F3-FFAC36BD78BD}"/>
    <cellStyle name="Normal 3 13 2 7" xfId="9939" xr:uid="{48A59740-48DB-4793-BEF8-70D7C4D9714D}"/>
    <cellStyle name="Normal 3 13 2 8" xfId="9940" xr:uid="{B56273B5-110E-4E58-A2FC-4460E46B9068}"/>
    <cellStyle name="Normal 3 13 2 9" xfId="9941" xr:uid="{B33E772D-CE7B-4421-AB65-9C8E4BDF04B4}"/>
    <cellStyle name="Normal 3 13 3" xfId="9942" xr:uid="{1B87E109-84F6-454A-B886-33F4A2984E0E}"/>
    <cellStyle name="Normal 3 13 3 10" xfId="9943" xr:uid="{D937DF01-4B76-44EB-9C26-3836D25215EB}"/>
    <cellStyle name="Normal 3 13 3 11" xfId="9944" xr:uid="{A6F10993-6B31-46EB-AD41-EF76EF536612}"/>
    <cellStyle name="Normal 3 13 3 2" xfId="9945" xr:uid="{CAD80CD8-E08A-4C50-95B7-F41605F60A3D}"/>
    <cellStyle name="Normal 3 13 3 2 2" xfId="9946" xr:uid="{F270560E-78A5-4D57-9FD9-1E7624E951E7}"/>
    <cellStyle name="Normal 3 13 3 2 2 2" xfId="9947" xr:uid="{57D32EA5-0F21-4040-85FE-04D5BDD15BAB}"/>
    <cellStyle name="Normal 3 13 3 2 3" xfId="9948" xr:uid="{E3B6204F-F029-4152-97BB-38E5B231E77C}"/>
    <cellStyle name="Normal 3 13 3 2 4" xfId="9949" xr:uid="{5E79981A-9FC9-430C-982E-B094A2F4481E}"/>
    <cellStyle name="Normal 3 13 3 2 5" xfId="9950" xr:uid="{114759BE-4501-4A7D-80C3-527F0F2B2573}"/>
    <cellStyle name="Normal 3 13 3 3" xfId="9951" xr:uid="{44196CB8-E2E3-4312-A123-9E43ED5E261E}"/>
    <cellStyle name="Normal 3 13 3 3 2" xfId="9952" xr:uid="{2CBEE6EF-0BD8-4DE6-BEA7-5794B54433FE}"/>
    <cellStyle name="Normal 3 13 3 4" xfId="9953" xr:uid="{4AE0DD16-32F3-4F4C-805B-B9A71FCF7EBB}"/>
    <cellStyle name="Normal 3 13 3 5" xfId="9954" xr:uid="{D40949DC-25AA-4F65-A52B-D96CB66B3EBE}"/>
    <cellStyle name="Normal 3 13 3 6" xfId="9955" xr:uid="{0C801965-4582-489C-8457-FE2DDA796C16}"/>
    <cellStyle name="Normal 3 13 3 7" xfId="9956" xr:uid="{E14B3F8A-1529-4175-AD0C-728D1EB94A68}"/>
    <cellStyle name="Normal 3 13 3 8" xfId="9957" xr:uid="{A5EF82AC-E986-4F75-903B-56414E28AD39}"/>
    <cellStyle name="Normal 3 13 3 9" xfId="9958" xr:uid="{FE31C13E-602B-4BFA-A9A7-53DEADAFEE83}"/>
    <cellStyle name="Normal 3 13 4" xfId="9959" xr:uid="{F3B24BA2-8C68-4BB1-A710-D1100A369360}"/>
    <cellStyle name="Normal 3 13 4 2" xfId="9960" xr:uid="{6ECA9D5A-00A8-4D68-A194-E3C2DB4BB96B}"/>
    <cellStyle name="Normal 3 13 4 2 2" xfId="9961" xr:uid="{962D5DD1-73AF-4F98-B7DC-C79ED69BAE0C}"/>
    <cellStyle name="Normal 3 13 4 3" xfId="9962" xr:uid="{3B09858A-C01A-4885-A4DD-7CE9C0A412F7}"/>
    <cellStyle name="Normal 3 13 4 4" xfId="9963" xr:uid="{E620FBCE-74ED-4822-AAE8-CD1EB96A8A42}"/>
    <cellStyle name="Normal 3 13 4 5" xfId="9964" xr:uid="{9393548A-ACCF-4E95-8F3C-C59F90DDFFCA}"/>
    <cellStyle name="Normal 3 13 5" xfId="9965" xr:uid="{1023F7E1-DED7-402F-B28F-36229D830851}"/>
    <cellStyle name="Normal 3 13 5 2" xfId="9966" xr:uid="{E0C4B76A-E3A4-4605-AA69-24A8627B97F5}"/>
    <cellStyle name="Normal 3 13 6" xfId="9967" xr:uid="{99C39421-4206-4840-A79B-581C7AAB6452}"/>
    <cellStyle name="Normal 3 13 7" xfId="9968" xr:uid="{F42580C8-810E-45C8-A9E1-5A7C63E88318}"/>
    <cellStyle name="Normal 3 13 8" xfId="9969" xr:uid="{4DE33785-E462-4223-A675-1F39FF021301}"/>
    <cellStyle name="Normal 3 13 9" xfId="9970" xr:uid="{011AB08C-2DA2-456D-B1A2-50272D89C0A3}"/>
    <cellStyle name="Normal 3 14" xfId="9971" xr:uid="{A529DA5A-0A92-4269-9CF8-E97906C51A8A}"/>
    <cellStyle name="Normal 3 14 10" xfId="9972" xr:uid="{611A8CB5-6AD2-4258-B247-3DB382FD8CE0}"/>
    <cellStyle name="Normal 3 14 11" xfId="9973" xr:uid="{17716AB8-3B01-4F23-A75E-136585D9BB0C}"/>
    <cellStyle name="Normal 3 14 12" xfId="9974" xr:uid="{98CB93D4-0D8A-4008-BB32-5C63EE132007}"/>
    <cellStyle name="Normal 3 14 13" xfId="9975" xr:uid="{E672544D-AF83-435B-A32B-90E03CFC43E5}"/>
    <cellStyle name="Normal 3 14 14" xfId="9976" xr:uid="{46409E6C-A851-4A98-A910-4CA7FD0ACF26}"/>
    <cellStyle name="Normal 3 14 2" xfId="9977" xr:uid="{6D2EBF48-05BF-4424-94D7-C976A2A65082}"/>
    <cellStyle name="Normal 3 14 2 10" xfId="9978" xr:uid="{AEAE0297-8E82-4C90-8E60-D9DC9A408348}"/>
    <cellStyle name="Normal 3 14 2 11" xfId="9979" xr:uid="{2BFA3718-B93F-49BB-BB41-60F33ACB15D5}"/>
    <cellStyle name="Normal 3 14 2 12" xfId="9980" xr:uid="{CA4CE21C-E5D4-4739-BEFD-5BE7FD7F8EF0}"/>
    <cellStyle name="Normal 3 14 2 13" xfId="9981" xr:uid="{D18DD4AF-1A39-45D7-9D18-9264FEF63B78}"/>
    <cellStyle name="Normal 3 14 2 2" xfId="9982" xr:uid="{5E02228E-4359-4363-AC2E-475B593A495C}"/>
    <cellStyle name="Normal 3 14 2 2 10" xfId="9983" xr:uid="{4D10158E-508C-4E8C-B176-28122381C640}"/>
    <cellStyle name="Normal 3 14 2 2 11" xfId="9984" xr:uid="{E231A508-4388-44FA-B4B4-D4F9C9BDA709}"/>
    <cellStyle name="Normal 3 14 2 2 2" xfId="9985" xr:uid="{8AA81308-6C7F-4B61-8548-EBACFBF59BCB}"/>
    <cellStyle name="Normal 3 14 2 2 2 2" xfId="9986" xr:uid="{4196A827-BBEA-40CE-A8EB-64CC7F935EB1}"/>
    <cellStyle name="Normal 3 14 2 2 2 2 2" xfId="9987" xr:uid="{58C2D925-B1C9-4256-8AD5-F62CFAD90109}"/>
    <cellStyle name="Normal 3 14 2 2 2 3" xfId="9988" xr:uid="{F2758824-60B2-4492-A276-945429F7C2AB}"/>
    <cellStyle name="Normal 3 14 2 2 2 4" xfId="9989" xr:uid="{58DF7637-93B5-459E-B768-5B9D0003D1A2}"/>
    <cellStyle name="Normal 3 14 2 2 2 5" xfId="9990" xr:uid="{3E64D7CE-E806-44DB-AC19-8F04B998826F}"/>
    <cellStyle name="Normal 3 14 2 2 3" xfId="9991" xr:uid="{518FF328-FB07-4970-9B91-519A9255013C}"/>
    <cellStyle name="Normal 3 14 2 2 3 2" xfId="9992" xr:uid="{724E00B8-1593-4936-A39C-129B462506EC}"/>
    <cellStyle name="Normal 3 14 2 2 4" xfId="9993" xr:uid="{B836A7FC-0751-49F3-A658-DAE6D9318FB1}"/>
    <cellStyle name="Normal 3 14 2 2 5" xfId="9994" xr:uid="{E403272A-A6B4-4031-9E8E-3AFC4E0846DB}"/>
    <cellStyle name="Normal 3 14 2 2 6" xfId="9995" xr:uid="{D4B80BF8-5D12-4DB4-9C7C-8820787D32D5}"/>
    <cellStyle name="Normal 3 14 2 2 7" xfId="9996" xr:uid="{E58F6213-1CA7-4073-A930-142ACE84D7B5}"/>
    <cellStyle name="Normal 3 14 2 2 8" xfId="9997" xr:uid="{BF7171DF-4BD7-4DCA-B635-C2215236F78C}"/>
    <cellStyle name="Normal 3 14 2 2 9" xfId="9998" xr:uid="{65D1D94A-B3D1-435F-9DF9-BEC7204249D0}"/>
    <cellStyle name="Normal 3 14 2 3" xfId="9999" xr:uid="{F7AD0F14-E5E3-445D-9CD2-FAE7C733C826}"/>
    <cellStyle name="Normal 3 14 2 3 2" xfId="10000" xr:uid="{EBADE33A-C6BD-4171-B3B7-7C6EB0D51A1B}"/>
    <cellStyle name="Normal 3 14 2 3 2 2" xfId="10001" xr:uid="{22E6A8FF-A793-42FD-A439-EEF2EDB69DE7}"/>
    <cellStyle name="Normal 3 14 2 3 3" xfId="10002" xr:uid="{936D20F5-E7A9-4E12-8285-BFA8FFF9A811}"/>
    <cellStyle name="Normal 3 14 2 3 4" xfId="10003" xr:uid="{58595641-BDE9-418F-AEB0-17CBBC54FE35}"/>
    <cellStyle name="Normal 3 14 2 3 5" xfId="10004" xr:uid="{E1A789E6-F376-4A8E-8348-A6013A6477D8}"/>
    <cellStyle name="Normal 3 14 2 4" xfId="10005" xr:uid="{210F0A60-A136-46AD-9D14-FD8BBB45666D}"/>
    <cellStyle name="Normal 3 14 2 4 2" xfId="10006" xr:uid="{A1963518-99A5-4B98-8CBA-20CDFCB921A0}"/>
    <cellStyle name="Normal 3 14 2 5" xfId="10007" xr:uid="{3E343BAC-39AD-48A3-A7E0-C26D233CD259}"/>
    <cellStyle name="Normal 3 14 2 6" xfId="10008" xr:uid="{5E9FA990-31DD-43F5-BE48-7FE8AB342BAA}"/>
    <cellStyle name="Normal 3 14 2 7" xfId="10009" xr:uid="{17392DCC-03E0-402A-A442-B4A4E91EE0E1}"/>
    <cellStyle name="Normal 3 14 2 8" xfId="10010" xr:uid="{6EAFE6CB-A242-4E6D-99D8-D73D919CBA9F}"/>
    <cellStyle name="Normal 3 14 2 9" xfId="10011" xr:uid="{39F0375D-2491-4AA8-B72A-784433CEBEA0}"/>
    <cellStyle name="Normal 3 14 3" xfId="10012" xr:uid="{0B1846C5-ECA7-46C2-B5D4-9C35C6A05DC7}"/>
    <cellStyle name="Normal 3 14 3 10" xfId="10013" xr:uid="{D3B99B10-94A1-4279-A388-6FEA93D10231}"/>
    <cellStyle name="Normal 3 14 3 11" xfId="10014" xr:uid="{A897FE4D-D7EB-4E77-A5E0-D306ACABDA3C}"/>
    <cellStyle name="Normal 3 14 3 2" xfId="10015" xr:uid="{9D505A6C-636B-4DA4-850F-53C7B99A36E1}"/>
    <cellStyle name="Normal 3 14 3 2 2" xfId="10016" xr:uid="{EEF5648F-C7B7-46BB-B014-DBF167939FF9}"/>
    <cellStyle name="Normal 3 14 3 2 2 2" xfId="10017" xr:uid="{E810DE17-85B9-4283-9F95-D8F7BB196717}"/>
    <cellStyle name="Normal 3 14 3 2 3" xfId="10018" xr:uid="{6A965944-1133-4D32-9E4E-A879C68DEDF0}"/>
    <cellStyle name="Normal 3 14 3 2 4" xfId="10019" xr:uid="{579B7840-799E-4419-A77B-6CB428E41137}"/>
    <cellStyle name="Normal 3 14 3 2 5" xfId="10020" xr:uid="{23ED30AE-3A07-4130-9316-8B5F4FA492B5}"/>
    <cellStyle name="Normal 3 14 3 3" xfId="10021" xr:uid="{EBDE620D-AA83-4D5F-A6C4-643862DA0ED0}"/>
    <cellStyle name="Normal 3 14 3 3 2" xfId="10022" xr:uid="{9208806F-C9A9-48CA-9FE6-F2F78ADB33A0}"/>
    <cellStyle name="Normal 3 14 3 4" xfId="10023" xr:uid="{41D8638E-76EE-4B4C-9D80-8D4BF743FEDC}"/>
    <cellStyle name="Normal 3 14 3 5" xfId="10024" xr:uid="{A737AAC7-D53D-4684-97DE-1821F0587AFE}"/>
    <cellStyle name="Normal 3 14 3 6" xfId="10025" xr:uid="{87AE88C1-3FC1-4E71-A018-270D95846E57}"/>
    <cellStyle name="Normal 3 14 3 7" xfId="10026" xr:uid="{D6326CAE-1249-463E-9A7B-94C9320A9CC0}"/>
    <cellStyle name="Normal 3 14 3 8" xfId="10027" xr:uid="{0D81453C-6D30-4D6D-83CA-618E7E070205}"/>
    <cellStyle name="Normal 3 14 3 9" xfId="10028" xr:uid="{8C50BE23-9D45-4FBD-8779-7DF88C211876}"/>
    <cellStyle name="Normal 3 14 4" xfId="10029" xr:uid="{C6061BD5-B933-4714-A223-1A16080A900C}"/>
    <cellStyle name="Normal 3 14 4 2" xfId="10030" xr:uid="{772527F0-45FB-45B4-9C36-019759240543}"/>
    <cellStyle name="Normal 3 14 4 2 2" xfId="10031" xr:uid="{962431D9-5D99-4469-99CE-423E943AE51F}"/>
    <cellStyle name="Normal 3 14 4 3" xfId="10032" xr:uid="{ABF55C39-73D2-4858-B284-5D63F47C1332}"/>
    <cellStyle name="Normal 3 14 4 4" xfId="10033" xr:uid="{5B612ABF-B22A-44B4-BC3D-C19C91EDAE24}"/>
    <cellStyle name="Normal 3 14 4 5" xfId="10034" xr:uid="{A99E33B2-E8FF-4A7D-A2E6-83B02273A105}"/>
    <cellStyle name="Normal 3 14 5" xfId="10035" xr:uid="{7571EBAF-0290-4AFD-A020-47AA61F7FEF4}"/>
    <cellStyle name="Normal 3 14 5 2" xfId="10036" xr:uid="{1FFE13BF-57F8-4B86-9BCF-5F152634E691}"/>
    <cellStyle name="Normal 3 14 6" xfId="10037" xr:uid="{F6EC7565-0460-44D4-99B7-AEBA12A79C47}"/>
    <cellStyle name="Normal 3 14 7" xfId="10038" xr:uid="{3AC8D51A-659F-4EFF-A4A7-23D2A426FABA}"/>
    <cellStyle name="Normal 3 14 8" xfId="10039" xr:uid="{84F7A10E-C6B5-4268-BFB6-1F8DE3A97435}"/>
    <cellStyle name="Normal 3 14 9" xfId="10040" xr:uid="{DCAB82E1-E048-4ADD-9F7D-FA1F59059382}"/>
    <cellStyle name="Normal 3 15" xfId="10041" xr:uid="{2538E92F-9D0D-4F71-B81E-296E585D8982}"/>
    <cellStyle name="Normal 3 15 10" xfId="10042" xr:uid="{19CE96BC-EBD8-4983-83B5-EEEBAF1CFDA1}"/>
    <cellStyle name="Normal 3 15 11" xfId="10043" xr:uid="{8F3BEBB9-7B71-4B38-9D73-4D99B2AC7E1C}"/>
    <cellStyle name="Normal 3 15 12" xfId="10044" xr:uid="{492FAB98-0F03-4FBF-B85B-FCCEDF0532BC}"/>
    <cellStyle name="Normal 3 15 13" xfId="10045" xr:uid="{C82FC4D6-3303-4E45-8F3D-8A75A4D9CE16}"/>
    <cellStyle name="Normal 3 15 14" xfId="10046" xr:uid="{38DF3183-3428-41DD-8019-A2FD9E518104}"/>
    <cellStyle name="Normal 3 15 2" xfId="10047" xr:uid="{BBAB3F14-FF5B-45B0-A6F9-CF453CE28972}"/>
    <cellStyle name="Normal 3 15 2 10" xfId="10048" xr:uid="{25DAC64A-F405-4CC1-A9C0-8E17BDBB7161}"/>
    <cellStyle name="Normal 3 15 2 11" xfId="10049" xr:uid="{BE88133B-DF6B-4A77-8D56-E95B2BEF289B}"/>
    <cellStyle name="Normal 3 15 2 12" xfId="10050" xr:uid="{B7B43F62-B631-480C-90F7-B0A3CC59ACB8}"/>
    <cellStyle name="Normal 3 15 2 13" xfId="10051" xr:uid="{1F6EDD51-9F9F-4573-AB3A-892231C30329}"/>
    <cellStyle name="Normal 3 15 2 2" xfId="10052" xr:uid="{65C4E1CD-09A8-405C-B5D4-6F6AD1CD07AE}"/>
    <cellStyle name="Normal 3 15 2 2 10" xfId="10053" xr:uid="{ACAE575A-0C52-4F58-8BF7-80B89EA5075D}"/>
    <cellStyle name="Normal 3 15 2 2 11" xfId="10054" xr:uid="{87E740D5-8408-4FD2-912D-7A6C74C80526}"/>
    <cellStyle name="Normal 3 15 2 2 2" xfId="10055" xr:uid="{E9D0C663-67A8-424A-9538-B1793F358FC7}"/>
    <cellStyle name="Normal 3 15 2 2 2 2" xfId="10056" xr:uid="{001D88D3-F6B4-420D-9598-1FC85055193C}"/>
    <cellStyle name="Normal 3 15 2 2 2 2 2" xfId="10057" xr:uid="{6180FA58-79E5-4855-8BDF-3435C0249ACE}"/>
    <cellStyle name="Normal 3 15 2 2 2 3" xfId="10058" xr:uid="{ABEB3FDA-A2DB-4434-B8E5-A423A35EDC94}"/>
    <cellStyle name="Normal 3 15 2 2 2 4" xfId="10059" xr:uid="{54AF21B3-9DAD-44B0-BCEA-C9EEF125C3A0}"/>
    <cellStyle name="Normal 3 15 2 2 2 5" xfId="10060" xr:uid="{AE1652F5-7B91-4D19-99F0-4466B91394EB}"/>
    <cellStyle name="Normal 3 15 2 2 3" xfId="10061" xr:uid="{E45460F2-F134-4521-8D36-D60D156B5744}"/>
    <cellStyle name="Normal 3 15 2 2 3 2" xfId="10062" xr:uid="{AD716502-AE3A-437C-AF19-C3FBB2F8EEF9}"/>
    <cellStyle name="Normal 3 15 2 2 4" xfId="10063" xr:uid="{CD003481-2059-433C-9CDE-8D42047AAE89}"/>
    <cellStyle name="Normal 3 15 2 2 5" xfId="10064" xr:uid="{70506A3A-F68C-4536-9E2F-C8CF630AFA5C}"/>
    <cellStyle name="Normal 3 15 2 2 6" xfId="10065" xr:uid="{BBD10D02-6813-4BD9-A35E-19281AFD9E37}"/>
    <cellStyle name="Normal 3 15 2 2 7" xfId="10066" xr:uid="{DA2716D4-25B8-4E4E-BF65-939F1323FD92}"/>
    <cellStyle name="Normal 3 15 2 2 8" xfId="10067" xr:uid="{3333FA64-8FA1-4A66-9085-87EEAC175C7B}"/>
    <cellStyle name="Normal 3 15 2 2 9" xfId="10068" xr:uid="{B4DECA3E-134C-4DA1-B356-109C6773D9D0}"/>
    <cellStyle name="Normal 3 15 2 3" xfId="10069" xr:uid="{5797D74A-1A1F-491A-A06E-648BB4AAE086}"/>
    <cellStyle name="Normal 3 15 2 3 2" xfId="10070" xr:uid="{4D926A7B-3009-4E8D-9E98-88D38D02C8E1}"/>
    <cellStyle name="Normal 3 15 2 3 2 2" xfId="10071" xr:uid="{B7279153-A2C1-4122-9475-7AD42154F89E}"/>
    <cellStyle name="Normal 3 15 2 3 3" xfId="10072" xr:uid="{C0E28F9C-408A-4593-BEC1-C2058446A36B}"/>
    <cellStyle name="Normal 3 15 2 3 4" xfId="10073" xr:uid="{F9D875C3-809C-4B44-A5C7-4C72E697552F}"/>
    <cellStyle name="Normal 3 15 2 3 5" xfId="10074" xr:uid="{175D11E6-2DF4-444C-9631-F06F56F26D62}"/>
    <cellStyle name="Normal 3 15 2 4" xfId="10075" xr:uid="{198F381C-3CB5-4E89-9E08-F3F73FB3BA76}"/>
    <cellStyle name="Normal 3 15 2 4 2" xfId="10076" xr:uid="{9D4158FD-A465-424C-BF11-21113D7135BE}"/>
    <cellStyle name="Normal 3 15 2 5" xfId="10077" xr:uid="{5AEC0875-C972-4059-91EE-EEEB28B0B99F}"/>
    <cellStyle name="Normal 3 15 2 6" xfId="10078" xr:uid="{09586A07-137B-44DB-8B6C-99C1A47F6B2B}"/>
    <cellStyle name="Normal 3 15 2 7" xfId="10079" xr:uid="{7B304341-3DFD-4909-8721-6005284C39F2}"/>
    <cellStyle name="Normal 3 15 2 8" xfId="10080" xr:uid="{02EA1B29-907D-481B-BB90-AABCC004195C}"/>
    <cellStyle name="Normal 3 15 2 9" xfId="10081" xr:uid="{6C37F1B0-9A6E-49DB-B15D-35062C924B42}"/>
    <cellStyle name="Normal 3 15 3" xfId="10082" xr:uid="{428DCB7B-AD76-4DEF-ADCA-32AD124965F4}"/>
    <cellStyle name="Normal 3 15 3 10" xfId="10083" xr:uid="{77372112-5F95-4F7D-BF4E-888A092565A6}"/>
    <cellStyle name="Normal 3 15 3 11" xfId="10084" xr:uid="{21ED2982-292B-4E2C-BFEB-4CBDEC52F14D}"/>
    <cellStyle name="Normal 3 15 3 2" xfId="10085" xr:uid="{1E799DE4-E98B-4A63-B28B-24E4DAB72982}"/>
    <cellStyle name="Normal 3 15 3 2 2" xfId="10086" xr:uid="{D878BDE7-8DEA-4CD7-9246-9B3D9BA67D02}"/>
    <cellStyle name="Normal 3 15 3 2 2 2" xfId="10087" xr:uid="{ABA731AD-06E4-4F70-AA52-E6BDCFA92FE6}"/>
    <cellStyle name="Normal 3 15 3 2 3" xfId="10088" xr:uid="{167045D7-BE5E-4168-AF05-F5FB9E34062A}"/>
    <cellStyle name="Normal 3 15 3 2 4" xfId="10089" xr:uid="{5E2199C7-C9D2-4EA1-BC87-405224333BFE}"/>
    <cellStyle name="Normal 3 15 3 2 5" xfId="10090" xr:uid="{D5FE817C-D80A-412A-8AF1-1C0B8B8ACCAD}"/>
    <cellStyle name="Normal 3 15 3 3" xfId="10091" xr:uid="{A6DE9109-A599-4DE4-9DA7-44A406B9DF4B}"/>
    <cellStyle name="Normal 3 15 3 3 2" xfId="10092" xr:uid="{12CDCB6E-538B-440A-BD6C-646ED95554EA}"/>
    <cellStyle name="Normal 3 15 3 4" xfId="10093" xr:uid="{66970BD4-4C3E-495B-AC2E-BBC420835B87}"/>
    <cellStyle name="Normal 3 15 3 5" xfId="10094" xr:uid="{FEF69AE7-3B09-46DB-ACC1-C5707D671B08}"/>
    <cellStyle name="Normal 3 15 3 6" xfId="10095" xr:uid="{7C9435F8-5A56-41D4-A74E-B40052A54835}"/>
    <cellStyle name="Normal 3 15 3 7" xfId="10096" xr:uid="{D8F552C1-7805-4D32-BA72-837B5F89C5FF}"/>
    <cellStyle name="Normal 3 15 3 8" xfId="10097" xr:uid="{D0F47BCE-7D73-4DF2-84B7-B2DED7F690C3}"/>
    <cellStyle name="Normal 3 15 3 9" xfId="10098" xr:uid="{41891467-0495-4548-9432-1393E88FF61A}"/>
    <cellStyle name="Normal 3 15 4" xfId="10099" xr:uid="{7E66F06B-5DC7-46A2-8260-AC2F51C63C72}"/>
    <cellStyle name="Normal 3 15 4 2" xfId="10100" xr:uid="{2A8A4685-3D18-4B62-988B-2DD6D47B4121}"/>
    <cellStyle name="Normal 3 15 4 2 2" xfId="10101" xr:uid="{909AE906-255C-4577-BC0B-672C685AEF6A}"/>
    <cellStyle name="Normal 3 15 4 3" xfId="10102" xr:uid="{15798644-D1EA-4354-93D1-0F833E71F09F}"/>
    <cellStyle name="Normal 3 15 4 4" xfId="10103" xr:uid="{51DCE354-9516-425E-AC62-D7F866664FAD}"/>
    <cellStyle name="Normal 3 15 4 5" xfId="10104" xr:uid="{CC748876-7AD7-40E0-A7F2-2F841D6FC897}"/>
    <cellStyle name="Normal 3 15 5" xfId="10105" xr:uid="{6BFE709F-2037-4AE9-87CB-A1343B500F84}"/>
    <cellStyle name="Normal 3 15 5 2" xfId="10106" xr:uid="{EA0DC824-0F7A-4D1D-9B8C-8BFD665296D9}"/>
    <cellStyle name="Normal 3 15 6" xfId="10107" xr:uid="{171FADF6-AB22-41AC-A946-334A178CFDF3}"/>
    <cellStyle name="Normal 3 15 7" xfId="10108" xr:uid="{E9A91EDA-8C61-444B-BC87-102C25C6718E}"/>
    <cellStyle name="Normal 3 15 8" xfId="10109" xr:uid="{FCE02435-21CB-4F37-9F52-0D64498433BA}"/>
    <cellStyle name="Normal 3 15 9" xfId="10110" xr:uid="{58649BCF-A56F-41E2-B921-09D179694A07}"/>
    <cellStyle name="Normal 3 16" xfId="10111" xr:uid="{C1A50C43-061F-4136-B82D-C6AE46EA0FEF}"/>
    <cellStyle name="Normal 3 16 10" xfId="10112" xr:uid="{D5A15290-4FB5-4F33-898A-8C59E8DE1984}"/>
    <cellStyle name="Normal 3 16 11" xfId="10113" xr:uid="{2114BB73-A04F-44F6-A784-76A06AEAE845}"/>
    <cellStyle name="Normal 3 16 12" xfId="10114" xr:uid="{A8AE34DE-D508-4AF1-BA5B-B8E8D06210BB}"/>
    <cellStyle name="Normal 3 16 13" xfId="10115" xr:uid="{057E69D1-0636-4E03-89F6-EAA2C25BD58C}"/>
    <cellStyle name="Normal 3 16 14" xfId="10116" xr:uid="{297533B6-F481-49D0-B1F2-49092A61DA2A}"/>
    <cellStyle name="Normal 3 16 2" xfId="10117" xr:uid="{3E3AFBE6-F71A-4717-A2E3-A2986B320607}"/>
    <cellStyle name="Normal 3 16 2 10" xfId="10118" xr:uid="{FE60CBF1-6F75-44C9-A5CC-30E209ADF89B}"/>
    <cellStyle name="Normal 3 16 2 11" xfId="10119" xr:uid="{73E1F02A-B95C-4843-B919-FE89DF532CC2}"/>
    <cellStyle name="Normal 3 16 2 12" xfId="10120" xr:uid="{46672F3C-0FBF-4112-8A9D-1C4A14770FD1}"/>
    <cellStyle name="Normal 3 16 2 13" xfId="10121" xr:uid="{E7B93BD3-E99B-4C2D-98B1-59376ECEB215}"/>
    <cellStyle name="Normal 3 16 2 2" xfId="10122" xr:uid="{CED3FB07-1475-4CC2-BA6D-2776E2B79ACD}"/>
    <cellStyle name="Normal 3 16 2 2 10" xfId="10123" xr:uid="{161161B3-05D9-46C4-8383-635121C533A2}"/>
    <cellStyle name="Normal 3 16 2 2 11" xfId="10124" xr:uid="{8428DD03-3913-4338-BE7D-BE1840516925}"/>
    <cellStyle name="Normal 3 16 2 2 2" xfId="10125" xr:uid="{D6DE1E60-8205-4E2F-9C63-94BE335D66DD}"/>
    <cellStyle name="Normal 3 16 2 2 2 2" xfId="10126" xr:uid="{74D6859D-CE59-4FFB-8528-D0EF5F363598}"/>
    <cellStyle name="Normal 3 16 2 2 2 2 2" xfId="10127" xr:uid="{612A9952-6E09-4A69-8384-DDDE1FAD2BAD}"/>
    <cellStyle name="Normal 3 16 2 2 2 3" xfId="10128" xr:uid="{93AD3CF6-3312-4507-AA57-265A960BF91D}"/>
    <cellStyle name="Normal 3 16 2 2 2 4" xfId="10129" xr:uid="{D107FA4F-FCA9-4AAB-88CD-679D38623021}"/>
    <cellStyle name="Normal 3 16 2 2 2 5" xfId="10130" xr:uid="{5880A23B-E6C4-4126-A0D1-B59ABA664C27}"/>
    <cellStyle name="Normal 3 16 2 2 3" xfId="10131" xr:uid="{957909A2-D665-4EAC-8159-7220BE8B9929}"/>
    <cellStyle name="Normal 3 16 2 2 3 2" xfId="10132" xr:uid="{9B811D53-B0AA-43CD-938B-F32C50E7BBEF}"/>
    <cellStyle name="Normal 3 16 2 2 4" xfId="10133" xr:uid="{F554DD2B-E0D9-43B4-8108-7F1E611DB0C6}"/>
    <cellStyle name="Normal 3 16 2 2 5" xfId="10134" xr:uid="{97D0CF97-CB4F-403D-A713-DC2695849A36}"/>
    <cellStyle name="Normal 3 16 2 2 6" xfId="10135" xr:uid="{ED37402C-9955-4E6D-9620-86AA13CAFBDA}"/>
    <cellStyle name="Normal 3 16 2 2 7" xfId="10136" xr:uid="{4A81FB48-81CC-4B4D-9E80-941D1CCEB7DE}"/>
    <cellStyle name="Normal 3 16 2 2 8" xfId="10137" xr:uid="{9BEE2013-238F-4733-AEC1-F8FD549A2049}"/>
    <cellStyle name="Normal 3 16 2 2 9" xfId="10138" xr:uid="{C4C43797-6EB0-44CE-8C62-ECFBAA14A9EF}"/>
    <cellStyle name="Normal 3 16 2 3" xfId="10139" xr:uid="{A54FB6A5-9FBA-4C50-8CF0-A7B0902F9E9F}"/>
    <cellStyle name="Normal 3 16 2 3 2" xfId="10140" xr:uid="{DBAB7998-15CB-4B7E-BE2C-11F39A1AA050}"/>
    <cellStyle name="Normal 3 16 2 3 2 2" xfId="10141" xr:uid="{EF0651FB-68F0-4B33-98B5-D972EEE68BC2}"/>
    <cellStyle name="Normal 3 16 2 3 3" xfId="10142" xr:uid="{18AC53F2-719E-4CE0-B5A7-0BE3FECEC4D2}"/>
    <cellStyle name="Normal 3 16 2 3 4" xfId="10143" xr:uid="{D5D8F18C-4317-441E-86D3-3E847B521EEF}"/>
    <cellStyle name="Normal 3 16 2 3 5" xfId="10144" xr:uid="{C229A3CA-28AB-49E1-91AC-C644D7D6983D}"/>
    <cellStyle name="Normal 3 16 2 4" xfId="10145" xr:uid="{6092C765-9A8B-4E9D-827B-EA01D1060EFA}"/>
    <cellStyle name="Normal 3 16 2 4 2" xfId="10146" xr:uid="{C3FE743D-BB95-4308-B435-D6030CE10291}"/>
    <cellStyle name="Normal 3 16 2 5" xfId="10147" xr:uid="{080EACEA-BF76-488C-A977-745A059E2AF7}"/>
    <cellStyle name="Normal 3 16 2 6" xfId="10148" xr:uid="{F30DE6ED-2247-4F78-A3F6-7E1113021A9F}"/>
    <cellStyle name="Normal 3 16 2 7" xfId="10149" xr:uid="{6601D85F-E479-44D6-975A-CF1D128E6FDD}"/>
    <cellStyle name="Normal 3 16 2 8" xfId="10150" xr:uid="{18577A85-0681-41DF-BD0C-35BFF951E936}"/>
    <cellStyle name="Normal 3 16 2 9" xfId="10151" xr:uid="{69FF5472-1F86-41B1-BBCE-CDB6A9E3C484}"/>
    <cellStyle name="Normal 3 16 3" xfId="10152" xr:uid="{1A3D16C6-F701-4907-9780-752E286B8065}"/>
    <cellStyle name="Normal 3 16 3 10" xfId="10153" xr:uid="{7408E9F6-611A-4714-86E0-E128FBCAD349}"/>
    <cellStyle name="Normal 3 16 3 11" xfId="10154" xr:uid="{B18D67F7-2B8D-456A-930B-62C4B4203018}"/>
    <cellStyle name="Normal 3 16 3 2" xfId="10155" xr:uid="{1B3FE259-E3BD-4A34-92C6-E5017FFAA1E5}"/>
    <cellStyle name="Normal 3 16 3 2 2" xfId="10156" xr:uid="{FEA5958B-5BAC-4DD0-BECE-AF875DC00741}"/>
    <cellStyle name="Normal 3 16 3 2 2 2" xfId="10157" xr:uid="{F1980A33-FE22-49F5-AC0C-CF3A60D3356D}"/>
    <cellStyle name="Normal 3 16 3 2 3" xfId="10158" xr:uid="{C38E7EB3-F372-401C-9DCE-69A7689B6036}"/>
    <cellStyle name="Normal 3 16 3 2 4" xfId="10159" xr:uid="{CD24F051-1799-4A9B-8125-FBB788084A0F}"/>
    <cellStyle name="Normal 3 16 3 2 5" xfId="10160" xr:uid="{E9FFB480-1F1E-4D8E-8F79-3FDB4132CD5E}"/>
    <cellStyle name="Normal 3 16 3 3" xfId="10161" xr:uid="{21133C41-8B42-440C-9C52-D28EF22F0AFB}"/>
    <cellStyle name="Normal 3 16 3 3 2" xfId="10162" xr:uid="{A1F27061-9084-4D72-AF43-7A97C6FE87A9}"/>
    <cellStyle name="Normal 3 16 3 4" xfId="10163" xr:uid="{C5D36FDF-4834-4C42-A60E-16D92618F1EB}"/>
    <cellStyle name="Normal 3 16 3 5" xfId="10164" xr:uid="{4A7C051C-973B-4E88-9F46-BA1F1FF59CC7}"/>
    <cellStyle name="Normal 3 16 3 6" xfId="10165" xr:uid="{99DD8D5A-019A-4D3C-9E59-27492EF4D7A3}"/>
    <cellStyle name="Normal 3 16 3 7" xfId="10166" xr:uid="{073AFBC6-38C2-47CE-A2C4-D689229CA047}"/>
    <cellStyle name="Normal 3 16 3 8" xfId="10167" xr:uid="{68B1799E-AE04-4F58-A932-AEEDBABCAAC3}"/>
    <cellStyle name="Normal 3 16 3 9" xfId="10168" xr:uid="{8E0270D9-3AF7-45D3-B244-E617B427BA6F}"/>
    <cellStyle name="Normal 3 16 4" xfId="10169" xr:uid="{B7A404E3-6FD9-43FA-90EC-43ED20E899DD}"/>
    <cellStyle name="Normal 3 16 4 2" xfId="10170" xr:uid="{7BF3F906-BC99-4ECA-9B8A-50B50D0A24FC}"/>
    <cellStyle name="Normal 3 16 4 2 2" xfId="10171" xr:uid="{99927BB0-56B8-4C6A-91D7-7EFCB01E067F}"/>
    <cellStyle name="Normal 3 16 4 3" xfId="10172" xr:uid="{16607780-0FD5-4018-AC3E-81FF7F7746DC}"/>
    <cellStyle name="Normal 3 16 4 4" xfId="10173" xr:uid="{37FA97CB-6436-4F2C-987C-B333A1423B6D}"/>
    <cellStyle name="Normal 3 16 4 5" xfId="10174" xr:uid="{0640A390-9758-484D-A45B-7D1EB74A1912}"/>
    <cellStyle name="Normal 3 16 5" xfId="10175" xr:uid="{ECDE70DB-7C39-46F6-8378-4193D8AF883E}"/>
    <cellStyle name="Normal 3 16 5 2" xfId="10176" xr:uid="{2DEBC50D-9E8F-4B59-AE42-6ED4FFE50939}"/>
    <cellStyle name="Normal 3 16 6" xfId="10177" xr:uid="{509819B9-E3BC-4C70-9269-DD0F6E8E5D9A}"/>
    <cellStyle name="Normal 3 16 7" xfId="10178" xr:uid="{8BC7D80E-72FA-44E4-BA29-B23ECADBF500}"/>
    <cellStyle name="Normal 3 16 8" xfId="10179" xr:uid="{37677C60-1D54-43F9-AB39-2831CB7FAF34}"/>
    <cellStyle name="Normal 3 16 9" xfId="10180" xr:uid="{782A7743-3923-4813-8D20-55D96DDDECD9}"/>
    <cellStyle name="Normal 3 17" xfId="10181" xr:uid="{90AF9DA6-00D5-4166-8412-EDC0F1FC36DF}"/>
    <cellStyle name="Normal 3 17 10" xfId="10182" xr:uid="{7B63E200-C5B4-4207-B117-6E30A6F43BDC}"/>
    <cellStyle name="Normal 3 17 11" xfId="10183" xr:uid="{70AD2B82-82A8-4F14-8910-E8248A5D7E88}"/>
    <cellStyle name="Normal 3 17 12" xfId="10184" xr:uid="{C86376C9-2EF4-4E75-B329-DF285A30804F}"/>
    <cellStyle name="Normal 3 17 13" xfId="10185" xr:uid="{C8C7CC2F-BFF5-45C7-A51A-81EE5E0D5CA6}"/>
    <cellStyle name="Normal 3 17 14" xfId="10186" xr:uid="{EFD8203D-017B-4634-B514-0319174B471D}"/>
    <cellStyle name="Normal 3 17 2" xfId="10187" xr:uid="{09754673-8821-46DD-AAAB-B222FCE6034B}"/>
    <cellStyle name="Normal 3 17 2 10" xfId="10188" xr:uid="{F293D657-EB96-4826-B25B-51AEEEC8967E}"/>
    <cellStyle name="Normal 3 17 2 11" xfId="10189" xr:uid="{EE58D9BB-92C7-4B16-ABF9-79BF7F884A21}"/>
    <cellStyle name="Normal 3 17 2 12" xfId="10190" xr:uid="{39901050-B345-44C2-8F99-A312FD5B2789}"/>
    <cellStyle name="Normal 3 17 2 13" xfId="10191" xr:uid="{07CA9D4D-2EF6-4521-BD28-38018F91D1BB}"/>
    <cellStyle name="Normal 3 17 2 2" xfId="10192" xr:uid="{9E252919-DB51-475A-B2C8-9C2977491862}"/>
    <cellStyle name="Normal 3 17 2 2 10" xfId="10193" xr:uid="{5CDFEE43-E193-428D-AFFA-5C8681C8CF8C}"/>
    <cellStyle name="Normal 3 17 2 2 11" xfId="10194" xr:uid="{DC48D324-B86A-4EA6-AB10-1E399EDFD80A}"/>
    <cellStyle name="Normal 3 17 2 2 2" xfId="10195" xr:uid="{2AC8A7D4-60C3-461D-929D-459BF912DBE2}"/>
    <cellStyle name="Normal 3 17 2 2 2 2" xfId="10196" xr:uid="{3B6CC3F0-11BB-4FDA-BA7A-96E1E74F8862}"/>
    <cellStyle name="Normal 3 17 2 2 2 2 2" xfId="10197" xr:uid="{08C31E75-DFF6-4CC9-A209-13A55C4D0AE0}"/>
    <cellStyle name="Normal 3 17 2 2 2 3" xfId="10198" xr:uid="{E1129CB2-747D-453D-99DA-97D120A33BEF}"/>
    <cellStyle name="Normal 3 17 2 2 2 4" xfId="10199" xr:uid="{8A921A9A-4EBD-4507-B833-FE28550164F2}"/>
    <cellStyle name="Normal 3 17 2 2 2 5" xfId="10200" xr:uid="{24A48887-3D2E-436D-AB5A-8EA00A035BF4}"/>
    <cellStyle name="Normal 3 17 2 2 3" xfId="10201" xr:uid="{AB90724E-0FD3-453C-BE1C-0BA995A7A649}"/>
    <cellStyle name="Normal 3 17 2 2 3 2" xfId="10202" xr:uid="{F52112CE-24FB-436F-93A4-03D7C75CAC80}"/>
    <cellStyle name="Normal 3 17 2 2 4" xfId="10203" xr:uid="{A59CD3F0-4D4C-4F58-8789-9DDE83641070}"/>
    <cellStyle name="Normal 3 17 2 2 5" xfId="10204" xr:uid="{90A582BE-C6A0-4A57-9057-3CE5C0F89D4A}"/>
    <cellStyle name="Normal 3 17 2 2 6" xfId="10205" xr:uid="{071D9764-461C-4CFD-BC4B-4A9E445525FD}"/>
    <cellStyle name="Normal 3 17 2 2 7" xfId="10206" xr:uid="{1BF034F1-9826-419E-B12C-68E7D37775DA}"/>
    <cellStyle name="Normal 3 17 2 2 8" xfId="10207" xr:uid="{998E373D-469E-4C9B-A061-9D66F672BB11}"/>
    <cellStyle name="Normal 3 17 2 2 9" xfId="10208" xr:uid="{7CBECF3A-49ED-4C7D-A15C-EE8E5D5011C3}"/>
    <cellStyle name="Normal 3 17 2 3" xfId="10209" xr:uid="{717BF3C4-8EA2-4E53-A73B-8DF86F4B325C}"/>
    <cellStyle name="Normal 3 17 2 3 2" xfId="10210" xr:uid="{787B682F-032E-4C36-B6BF-0EB179E1D4CB}"/>
    <cellStyle name="Normal 3 17 2 3 2 2" xfId="10211" xr:uid="{27B350D1-0E94-4559-959D-BDF4DAE6E14F}"/>
    <cellStyle name="Normal 3 17 2 3 3" xfId="10212" xr:uid="{7753524B-4658-4590-83DC-42C78C265D60}"/>
    <cellStyle name="Normal 3 17 2 3 4" xfId="10213" xr:uid="{DCBD1B1B-E3BB-4031-8D5C-E5759C601441}"/>
    <cellStyle name="Normal 3 17 2 3 5" xfId="10214" xr:uid="{1598D7FB-100F-40AB-8DA3-65D2212B97A1}"/>
    <cellStyle name="Normal 3 17 2 4" xfId="10215" xr:uid="{6E1AB12B-E75A-409D-96D8-CC9C9684CDC6}"/>
    <cellStyle name="Normal 3 17 2 4 2" xfId="10216" xr:uid="{727F5157-F7E3-415A-A6BF-01C432BC7527}"/>
    <cellStyle name="Normal 3 17 2 5" xfId="10217" xr:uid="{C1684E21-D386-4191-8EAD-5FAF3FDADBAE}"/>
    <cellStyle name="Normal 3 17 2 6" xfId="10218" xr:uid="{39B332BB-31F2-4097-8864-2EF13A6259A0}"/>
    <cellStyle name="Normal 3 17 2 7" xfId="10219" xr:uid="{FB34FFEB-4673-41E0-9C3F-AB45A3B40983}"/>
    <cellStyle name="Normal 3 17 2 8" xfId="10220" xr:uid="{4128BF53-1709-4B18-B5EE-77A12F4A36B3}"/>
    <cellStyle name="Normal 3 17 2 9" xfId="10221" xr:uid="{1FFED2D2-A293-4718-B8F0-68E4C990FB6C}"/>
    <cellStyle name="Normal 3 17 3" xfId="10222" xr:uid="{37437955-313F-468C-90A7-F4A5F11F10B4}"/>
    <cellStyle name="Normal 3 17 3 10" xfId="10223" xr:uid="{DFA21307-2706-440A-9C29-BF1452BD2BFC}"/>
    <cellStyle name="Normal 3 17 3 11" xfId="10224" xr:uid="{1FC4AEEC-5247-4DF5-96BE-4FBB986E3ECD}"/>
    <cellStyle name="Normal 3 17 3 2" xfId="10225" xr:uid="{F501C512-14FA-4D4D-87F4-071E54FB96CF}"/>
    <cellStyle name="Normal 3 17 3 2 2" xfId="10226" xr:uid="{BFAFF58C-8BCF-4DEF-8A55-990DD69FA038}"/>
    <cellStyle name="Normal 3 17 3 2 2 2" xfId="10227" xr:uid="{6C44EBF7-C118-4F81-8A3F-2CE7F70E5B9A}"/>
    <cellStyle name="Normal 3 17 3 2 3" xfId="10228" xr:uid="{374224EF-0718-42A6-98E3-4129EC023D4C}"/>
    <cellStyle name="Normal 3 17 3 2 4" xfId="10229" xr:uid="{71C2E918-C396-4F5A-BAC4-EE868359D6E5}"/>
    <cellStyle name="Normal 3 17 3 2 5" xfId="10230" xr:uid="{477081A0-0671-446F-8087-2B88547C855D}"/>
    <cellStyle name="Normal 3 17 3 3" xfId="10231" xr:uid="{4618EC4F-24F0-4804-88D9-8B2A3A979A11}"/>
    <cellStyle name="Normal 3 17 3 3 2" xfId="10232" xr:uid="{738EFDBB-AF31-4FFC-A328-2A93C4AFF8DE}"/>
    <cellStyle name="Normal 3 17 3 4" xfId="10233" xr:uid="{B40C34CF-2BA0-4978-8D30-B36BEBC51B0B}"/>
    <cellStyle name="Normal 3 17 3 5" xfId="10234" xr:uid="{A3D1B4D8-2BD8-4C18-806E-6F45A324AFFC}"/>
    <cellStyle name="Normal 3 17 3 6" xfId="10235" xr:uid="{9F654AF0-3B23-467E-84FE-BE07AF2BB948}"/>
    <cellStyle name="Normal 3 17 3 7" xfId="10236" xr:uid="{08B3CF66-59BC-4848-8EC5-F6B28AC468A2}"/>
    <cellStyle name="Normal 3 17 3 8" xfId="10237" xr:uid="{F20319E3-7B14-4F19-A2E1-7ECEF40E1C9A}"/>
    <cellStyle name="Normal 3 17 3 9" xfId="10238" xr:uid="{CBBA3B7F-C043-4BC4-A10E-4230B980C5E4}"/>
    <cellStyle name="Normal 3 17 4" xfId="10239" xr:uid="{8B172DA8-E309-4FFF-814A-F4B5B5B268A1}"/>
    <cellStyle name="Normal 3 17 4 2" xfId="10240" xr:uid="{C28DAF3E-7FA9-44E7-B232-4A5C0832CC6B}"/>
    <cellStyle name="Normal 3 17 4 2 2" xfId="10241" xr:uid="{B313E63E-BDDA-447A-AACE-437D10B13419}"/>
    <cellStyle name="Normal 3 17 4 3" xfId="10242" xr:uid="{DE4DAD18-1948-47A9-834B-5D93EC21AFF7}"/>
    <cellStyle name="Normal 3 17 4 4" xfId="10243" xr:uid="{D3BE445E-2A10-41F2-AE28-21ED68804C10}"/>
    <cellStyle name="Normal 3 17 4 5" xfId="10244" xr:uid="{DD0D9D7F-AF82-47D0-9AF0-8BED59157C30}"/>
    <cellStyle name="Normal 3 17 5" xfId="10245" xr:uid="{AF0EAB4B-5601-4EB3-A2F7-FBA915C5DC2A}"/>
    <cellStyle name="Normal 3 17 5 2" xfId="10246" xr:uid="{E2B940E3-D73F-4206-BE80-BA96552F8B27}"/>
    <cellStyle name="Normal 3 17 6" xfId="10247" xr:uid="{6F7E4B34-B1A8-4343-A95D-933D74FF5BDC}"/>
    <cellStyle name="Normal 3 17 7" xfId="10248" xr:uid="{2B04F16B-3864-44B8-9D12-2F46C94F7780}"/>
    <cellStyle name="Normal 3 17 8" xfId="10249" xr:uid="{2A779E6D-AFDE-4B90-9318-79F17D913637}"/>
    <cellStyle name="Normal 3 17 9" xfId="10250" xr:uid="{74C1B515-AD89-4CE8-9672-C446A146495A}"/>
    <cellStyle name="Normal 3 18" xfId="10251" xr:uid="{8BC4CCD5-6E60-4A0A-B1E7-5557753AD0BF}"/>
    <cellStyle name="Normal 3 18 10" xfId="10252" xr:uid="{F136D3AF-5592-4894-AA81-F5C3F426440A}"/>
    <cellStyle name="Normal 3 18 11" xfId="10253" xr:uid="{589675F7-4AF3-49B0-B620-4992E0C9BBD0}"/>
    <cellStyle name="Normal 3 18 12" xfId="10254" xr:uid="{BE350672-822B-4581-A8BC-2D4062A1050C}"/>
    <cellStyle name="Normal 3 18 13" xfId="10255" xr:uid="{C8651D29-B87E-4525-9C06-555FC328EF37}"/>
    <cellStyle name="Normal 3 18 14" xfId="10256" xr:uid="{D2467C79-D8BF-41AA-8F40-E5C773F4868D}"/>
    <cellStyle name="Normal 3 18 2" xfId="10257" xr:uid="{DD6F2BD7-0784-492C-B6AE-C3F58B4FF251}"/>
    <cellStyle name="Normal 3 18 2 10" xfId="10258" xr:uid="{71FB6565-A2B5-43C6-B667-8875893BDD96}"/>
    <cellStyle name="Normal 3 18 2 11" xfId="10259" xr:uid="{C1AA83E5-C2B7-4D3D-BC9D-1C25E75733BC}"/>
    <cellStyle name="Normal 3 18 2 12" xfId="10260" xr:uid="{C71F3167-296B-4D60-8156-0BE0A3A64F64}"/>
    <cellStyle name="Normal 3 18 2 13" xfId="10261" xr:uid="{1E762DF9-BB39-428B-B718-EABBE27C4153}"/>
    <cellStyle name="Normal 3 18 2 2" xfId="10262" xr:uid="{2B7C0527-FF85-4BB5-A73A-3CEA5C52171D}"/>
    <cellStyle name="Normal 3 18 2 2 10" xfId="10263" xr:uid="{AB84545E-A44A-4CE7-9572-49BA1065A280}"/>
    <cellStyle name="Normal 3 18 2 2 11" xfId="10264" xr:uid="{157A509C-966F-48F9-B5A3-8930A00BF987}"/>
    <cellStyle name="Normal 3 18 2 2 2" xfId="10265" xr:uid="{8CB4F5CC-5C33-494D-B67B-41210123D41C}"/>
    <cellStyle name="Normal 3 18 2 2 2 2" xfId="10266" xr:uid="{F5EB6392-FF70-49EF-9803-00E6808A768B}"/>
    <cellStyle name="Normal 3 18 2 2 2 2 2" xfId="10267" xr:uid="{277F1C46-587E-4683-B9D2-CD5455CC04D6}"/>
    <cellStyle name="Normal 3 18 2 2 2 3" xfId="10268" xr:uid="{63B1BE05-F99D-4921-B385-84DF5F865643}"/>
    <cellStyle name="Normal 3 18 2 2 2 4" xfId="10269" xr:uid="{EBE11D18-8587-49CF-A649-61A049254B00}"/>
    <cellStyle name="Normal 3 18 2 2 2 5" xfId="10270" xr:uid="{D995F280-F7D6-4BD5-BB8F-DE258DCACEF7}"/>
    <cellStyle name="Normal 3 18 2 2 3" xfId="10271" xr:uid="{027FE1F1-1408-40EE-BFA7-11B10B4B4F25}"/>
    <cellStyle name="Normal 3 18 2 2 3 2" xfId="10272" xr:uid="{D451D219-B279-4C26-91A2-497058341FB4}"/>
    <cellStyle name="Normal 3 18 2 2 4" xfId="10273" xr:uid="{EDC15A8E-ECA8-4E56-8441-F3738B0A7328}"/>
    <cellStyle name="Normal 3 18 2 2 5" xfId="10274" xr:uid="{30802DD7-4E35-48A3-A250-B27A68AF82B3}"/>
    <cellStyle name="Normal 3 18 2 2 6" xfId="10275" xr:uid="{D8A26ABB-0EE5-494C-8AFD-1B2BFC196A57}"/>
    <cellStyle name="Normal 3 18 2 2 7" xfId="10276" xr:uid="{315A5E27-EAD3-4BB4-A729-7E19D4183D56}"/>
    <cellStyle name="Normal 3 18 2 2 8" xfId="10277" xr:uid="{4AC1C6FC-601A-440D-87E3-0A21449D8862}"/>
    <cellStyle name="Normal 3 18 2 2 9" xfId="10278" xr:uid="{0FC5BEE3-3CA5-4C51-9AA1-06BF7C867CA6}"/>
    <cellStyle name="Normal 3 18 2 3" xfId="10279" xr:uid="{1A911F51-B728-4683-8A24-A20C5B33606B}"/>
    <cellStyle name="Normal 3 18 2 3 2" xfId="10280" xr:uid="{54ECFE7D-6A5F-4757-85CE-70997487A372}"/>
    <cellStyle name="Normal 3 18 2 3 2 2" xfId="10281" xr:uid="{BF805FA5-7171-4FE6-9815-BEF9B3AF1A9D}"/>
    <cellStyle name="Normal 3 18 2 3 3" xfId="10282" xr:uid="{AA409AF3-D4D0-41DE-B88B-8781EC9F1C6B}"/>
    <cellStyle name="Normal 3 18 2 3 4" xfId="10283" xr:uid="{F054B3D6-CB6C-40D0-BFA4-62094DF951A8}"/>
    <cellStyle name="Normal 3 18 2 3 5" xfId="10284" xr:uid="{1546FC5A-A345-4473-91AE-7C4AA3EA9804}"/>
    <cellStyle name="Normal 3 18 2 4" xfId="10285" xr:uid="{27546C1C-0235-49E9-B9F8-390D0C2C24C8}"/>
    <cellStyle name="Normal 3 18 2 4 2" xfId="10286" xr:uid="{61F01579-C073-434C-A60B-979F5466EBA9}"/>
    <cellStyle name="Normal 3 18 2 5" xfId="10287" xr:uid="{8CFD628F-4F57-49CC-989A-6CCCB265897A}"/>
    <cellStyle name="Normal 3 18 2 6" xfId="10288" xr:uid="{FF0C4031-6B95-4AD4-A81A-17D2D9F72C28}"/>
    <cellStyle name="Normal 3 18 2 7" xfId="10289" xr:uid="{E523F71D-F527-4E61-87A1-06F34AAA8DDE}"/>
    <cellStyle name="Normal 3 18 2 8" xfId="10290" xr:uid="{CF55D356-6B7B-4329-9DFA-B0DFF57257C3}"/>
    <cellStyle name="Normal 3 18 2 9" xfId="10291" xr:uid="{0B81F138-7040-40C3-985F-F7AB976579D5}"/>
    <cellStyle name="Normal 3 18 3" xfId="10292" xr:uid="{50702D77-A2D7-4F7F-B8DF-71FB2B1F1B66}"/>
    <cellStyle name="Normal 3 18 3 10" xfId="10293" xr:uid="{ED013B72-C426-4419-A6D1-9AA201291F91}"/>
    <cellStyle name="Normal 3 18 3 11" xfId="10294" xr:uid="{6610619A-7EFB-4E08-8EDF-091A7C544245}"/>
    <cellStyle name="Normal 3 18 3 2" xfId="10295" xr:uid="{706FB42F-5EF3-460C-B83B-D2026A4A0903}"/>
    <cellStyle name="Normal 3 18 3 2 2" xfId="10296" xr:uid="{A933F43F-04AE-4E59-88E8-E619DE4F110A}"/>
    <cellStyle name="Normal 3 18 3 2 2 2" xfId="10297" xr:uid="{23655E60-08DF-4B8F-8E62-41B9DB8C7CD9}"/>
    <cellStyle name="Normal 3 18 3 2 3" xfId="10298" xr:uid="{802A3045-A61F-45A3-AFDA-287E2109FDE4}"/>
    <cellStyle name="Normal 3 18 3 2 4" xfId="10299" xr:uid="{6AB88121-51DF-40E6-883F-E50E01B41605}"/>
    <cellStyle name="Normal 3 18 3 2 5" xfId="10300" xr:uid="{C0ED57D8-8962-4EAC-80E5-C0C72DFC0880}"/>
    <cellStyle name="Normal 3 18 3 3" xfId="10301" xr:uid="{F3A21B4D-237A-4C96-B2A7-533890FFF2E8}"/>
    <cellStyle name="Normal 3 18 3 3 2" xfId="10302" xr:uid="{8A67C5E1-9223-4BE4-AEBF-F7EA00D750D9}"/>
    <cellStyle name="Normal 3 18 3 4" xfId="10303" xr:uid="{8AADBC0A-497F-4666-A03A-837D2701AD46}"/>
    <cellStyle name="Normal 3 18 3 5" xfId="10304" xr:uid="{BE2122D8-FF59-47EC-85C6-586D02467177}"/>
    <cellStyle name="Normal 3 18 3 6" xfId="10305" xr:uid="{801AA9CD-FD85-43EA-91FB-EDF675AE00EF}"/>
    <cellStyle name="Normal 3 18 3 7" xfId="10306" xr:uid="{EB681FA1-B1A2-4544-B774-79BB47AEBB12}"/>
    <cellStyle name="Normal 3 18 3 8" xfId="10307" xr:uid="{90362526-7C58-4A80-835B-CCEAE013BC0D}"/>
    <cellStyle name="Normal 3 18 3 9" xfId="10308" xr:uid="{E9B79777-4C65-4647-BE65-94A55CE2AED9}"/>
    <cellStyle name="Normal 3 18 4" xfId="10309" xr:uid="{EF05446E-666A-4544-B97A-43EE9AC3A730}"/>
    <cellStyle name="Normal 3 18 4 2" xfId="10310" xr:uid="{3E47ED4E-297E-4E17-91E0-00E30D913C21}"/>
    <cellStyle name="Normal 3 18 4 2 2" xfId="10311" xr:uid="{0D74DD8D-0CEF-4E25-9ED8-69BE1AD8A971}"/>
    <cellStyle name="Normal 3 18 4 3" xfId="10312" xr:uid="{AD4256C1-E3B1-4F5D-A82A-CAA36CD0A124}"/>
    <cellStyle name="Normal 3 18 4 4" xfId="10313" xr:uid="{07605083-06D3-4C35-B17E-74FC9F03007E}"/>
    <cellStyle name="Normal 3 18 4 5" xfId="10314" xr:uid="{AF16A244-370E-404E-A9E9-54BEBBA94CFF}"/>
    <cellStyle name="Normal 3 18 5" xfId="10315" xr:uid="{A7687B20-F537-4CD8-BDA4-2EA2F74B5844}"/>
    <cellStyle name="Normal 3 18 5 2" xfId="10316" xr:uid="{4BBD0F40-1A70-40F9-9031-7A8DC1F0C7AA}"/>
    <cellStyle name="Normal 3 18 6" xfId="10317" xr:uid="{015B538A-5402-464C-9AC3-20A5C857B719}"/>
    <cellStyle name="Normal 3 18 7" xfId="10318" xr:uid="{745319BB-7C49-4583-AF51-B980CE0D9799}"/>
    <cellStyle name="Normal 3 18 8" xfId="10319" xr:uid="{BA8087D2-3144-43C9-947B-8AA4534B582A}"/>
    <cellStyle name="Normal 3 18 9" xfId="10320" xr:uid="{EC08CDB3-FB60-4140-AC96-958AB018464D}"/>
    <cellStyle name="Normal 3 19" xfId="10321" xr:uid="{93609E61-B91D-4343-98C4-35B47897D4BA}"/>
    <cellStyle name="Normal 3 19 10" xfId="10322" xr:uid="{78E82967-854F-448B-BFB0-615261499D02}"/>
    <cellStyle name="Normal 3 19 11" xfId="10323" xr:uid="{566588C7-EFC4-4679-AD4F-D961BAF19012}"/>
    <cellStyle name="Normal 3 19 12" xfId="10324" xr:uid="{EC18D3AF-F035-48B7-B52E-C6B680AFA8E8}"/>
    <cellStyle name="Normal 3 19 13" xfId="10325" xr:uid="{13F6BA59-E983-4939-B6E3-62AC7518C10C}"/>
    <cellStyle name="Normal 3 19 14" xfId="10326" xr:uid="{81334F59-917B-45DE-9C06-DC6F5C865AFE}"/>
    <cellStyle name="Normal 3 19 2" xfId="10327" xr:uid="{146DC20E-7C03-4D52-9D9B-C95D2FDF9939}"/>
    <cellStyle name="Normal 3 19 2 10" xfId="10328" xr:uid="{F9758C8D-0699-4709-B4B8-61864FBB7649}"/>
    <cellStyle name="Normal 3 19 2 11" xfId="10329" xr:uid="{77777962-3328-4ADF-B8D1-BE9E5B50F901}"/>
    <cellStyle name="Normal 3 19 2 12" xfId="10330" xr:uid="{D1E83206-114D-4303-A50A-AFA648038C5A}"/>
    <cellStyle name="Normal 3 19 2 13" xfId="10331" xr:uid="{CCC58C79-AB32-4592-A44F-C9C83CF2EF49}"/>
    <cellStyle name="Normal 3 19 2 2" xfId="10332" xr:uid="{5BF77163-8C3A-4457-A59E-FAA6C4413947}"/>
    <cellStyle name="Normal 3 19 2 2 10" xfId="10333" xr:uid="{1A622534-3488-4A08-A5FA-95EF5EF8F5BD}"/>
    <cellStyle name="Normal 3 19 2 2 11" xfId="10334" xr:uid="{4226DDBD-6AA8-40F1-8EA7-DDC296B6262F}"/>
    <cellStyle name="Normal 3 19 2 2 2" xfId="10335" xr:uid="{9686B0FA-FA03-45F9-956A-AE218F880085}"/>
    <cellStyle name="Normal 3 19 2 2 2 2" xfId="10336" xr:uid="{D069C940-4B6B-44FB-8AD6-34135E49216F}"/>
    <cellStyle name="Normal 3 19 2 2 2 2 2" xfId="10337" xr:uid="{C4658101-8C17-43B8-89EC-99A3DDEBB957}"/>
    <cellStyle name="Normal 3 19 2 2 2 3" xfId="10338" xr:uid="{90728910-7110-4FEB-AE43-AB4B0FE15AA1}"/>
    <cellStyle name="Normal 3 19 2 2 2 4" xfId="10339" xr:uid="{58831ED7-1193-44E1-9D03-41B7D52DF6E4}"/>
    <cellStyle name="Normal 3 19 2 2 2 5" xfId="10340" xr:uid="{ED04C84B-06F4-4EDB-8B4A-0F63B55BE1E1}"/>
    <cellStyle name="Normal 3 19 2 2 3" xfId="10341" xr:uid="{B7CD2977-54C2-47BB-9142-4CF31BF8B196}"/>
    <cellStyle name="Normal 3 19 2 2 3 2" xfId="10342" xr:uid="{BE4146A6-2C89-40FD-9318-81F05987FB58}"/>
    <cellStyle name="Normal 3 19 2 2 4" xfId="10343" xr:uid="{3FE7052B-5AD4-4CBF-A00E-14F525C54D6B}"/>
    <cellStyle name="Normal 3 19 2 2 5" xfId="10344" xr:uid="{B95A976B-6A60-443D-A004-6170E3CFB342}"/>
    <cellStyle name="Normal 3 19 2 2 6" xfId="10345" xr:uid="{2A81AA19-7FD0-46E3-A81D-A0B5A45A362F}"/>
    <cellStyle name="Normal 3 19 2 2 7" xfId="10346" xr:uid="{0841672C-5BD7-4BC2-BA3B-08FACDC5AF44}"/>
    <cellStyle name="Normal 3 19 2 2 8" xfId="10347" xr:uid="{ACE969C5-A6F1-48A3-9CBC-17E648B0D191}"/>
    <cellStyle name="Normal 3 19 2 2 9" xfId="10348" xr:uid="{53C04703-EBD9-4711-9142-0DD930C7074B}"/>
    <cellStyle name="Normal 3 19 2 3" xfId="10349" xr:uid="{DC123D98-8FC6-451E-A301-1D0C0F81EABB}"/>
    <cellStyle name="Normal 3 19 2 3 2" xfId="10350" xr:uid="{597E2434-EF7F-4264-8104-E49EE9A10653}"/>
    <cellStyle name="Normal 3 19 2 3 2 2" xfId="10351" xr:uid="{01D1383A-E550-46CD-B53D-91C40CF11B53}"/>
    <cellStyle name="Normal 3 19 2 3 3" xfId="10352" xr:uid="{D2F6A3AB-F5EE-4D5F-91C8-51BD44111EDA}"/>
    <cellStyle name="Normal 3 19 2 3 4" xfId="10353" xr:uid="{E6C65922-A08F-42DE-84DB-636AAC3CC9A9}"/>
    <cellStyle name="Normal 3 19 2 3 5" xfId="10354" xr:uid="{09211E60-32F5-4C93-BB0D-63DFC14E3508}"/>
    <cellStyle name="Normal 3 19 2 4" xfId="10355" xr:uid="{7A2E61B8-C9D5-4E7A-BE62-53CD0981941B}"/>
    <cellStyle name="Normal 3 19 2 4 2" xfId="10356" xr:uid="{2EACE3AC-5657-445D-9B84-84955A525DB0}"/>
    <cellStyle name="Normal 3 19 2 5" xfId="10357" xr:uid="{8A742022-F352-458F-BC4D-F92B0503D77C}"/>
    <cellStyle name="Normal 3 19 2 6" xfId="10358" xr:uid="{0CA35C9A-9ECE-4A0C-AEA9-1FF553F6F8B2}"/>
    <cellStyle name="Normal 3 19 2 7" xfId="10359" xr:uid="{8B4D601A-8C37-4B4D-8854-F523C5E135B3}"/>
    <cellStyle name="Normal 3 19 2 8" xfId="10360" xr:uid="{D04D9AD1-CFE4-4CE3-848B-ED9EE2448C2B}"/>
    <cellStyle name="Normal 3 19 2 9" xfId="10361" xr:uid="{F29AF02B-E2C0-4149-BB36-1578E67E1284}"/>
    <cellStyle name="Normal 3 19 3" xfId="10362" xr:uid="{B83BC03D-8F83-4C13-90B2-A36CCAF4DB22}"/>
    <cellStyle name="Normal 3 19 3 10" xfId="10363" xr:uid="{518E64D0-554E-48BE-B235-6346075C1E1D}"/>
    <cellStyle name="Normal 3 19 3 11" xfId="10364" xr:uid="{9F8B9CCC-CB26-4763-9A67-44D4AA22F996}"/>
    <cellStyle name="Normal 3 19 3 2" xfId="10365" xr:uid="{4A7F856F-397D-4E29-BF45-958CE279422F}"/>
    <cellStyle name="Normal 3 19 3 2 2" xfId="10366" xr:uid="{5C978D5D-32CF-47C7-8E8F-3E13F88890ED}"/>
    <cellStyle name="Normal 3 19 3 2 2 2" xfId="10367" xr:uid="{C581EF59-05A7-47EF-81B3-0E1A096BEFCC}"/>
    <cellStyle name="Normal 3 19 3 2 3" xfId="10368" xr:uid="{E9FDB773-2063-4A70-BC4A-C0AD0C4808E0}"/>
    <cellStyle name="Normal 3 19 3 2 4" xfId="10369" xr:uid="{7F6089E6-81A1-4767-9942-EE91730FAAD5}"/>
    <cellStyle name="Normal 3 19 3 2 5" xfId="10370" xr:uid="{9749D809-38E8-453E-BC59-14FCB5B9FC81}"/>
    <cellStyle name="Normal 3 19 3 3" xfId="10371" xr:uid="{160A8CAC-3975-4694-9D1B-426D8D36CC00}"/>
    <cellStyle name="Normal 3 19 3 3 2" xfId="10372" xr:uid="{92586C65-D512-4509-B7AA-12B9F190E962}"/>
    <cellStyle name="Normal 3 19 3 4" xfId="10373" xr:uid="{3CB85FDF-B104-4834-AD92-15877EB6BB2D}"/>
    <cellStyle name="Normal 3 19 3 5" xfId="10374" xr:uid="{8E4B29DA-1EF6-4BB0-B320-97F43537BD7B}"/>
    <cellStyle name="Normal 3 19 3 6" xfId="10375" xr:uid="{3B4ED4F9-3721-426B-BC42-6408576ADF45}"/>
    <cellStyle name="Normal 3 19 3 7" xfId="10376" xr:uid="{6B706D8B-F522-4721-97DF-A2E75540DC8A}"/>
    <cellStyle name="Normal 3 19 3 8" xfId="10377" xr:uid="{87D43DDA-9E55-4FD0-B670-50B0BD1EB4AE}"/>
    <cellStyle name="Normal 3 19 3 9" xfId="10378" xr:uid="{AB9DE410-F66A-4762-AEE0-2896900664C5}"/>
    <cellStyle name="Normal 3 19 4" xfId="10379" xr:uid="{97521F32-061F-443D-A33C-84AAFB18782C}"/>
    <cellStyle name="Normal 3 19 4 2" xfId="10380" xr:uid="{EE18447A-0255-4FBE-9435-82CB866EA54E}"/>
    <cellStyle name="Normal 3 19 4 2 2" xfId="10381" xr:uid="{BFEB2B35-5811-47D9-81C3-B15682B47D8E}"/>
    <cellStyle name="Normal 3 19 4 3" xfId="10382" xr:uid="{754484C6-EE67-49BD-89DB-3D7B03867E60}"/>
    <cellStyle name="Normal 3 19 4 4" xfId="10383" xr:uid="{B1C76901-EA56-4343-9D99-E0909A50015E}"/>
    <cellStyle name="Normal 3 19 4 5" xfId="10384" xr:uid="{C94F0FFF-00FD-4201-BE65-E16880B70A71}"/>
    <cellStyle name="Normal 3 19 5" xfId="10385" xr:uid="{44931029-FE81-49E4-B91E-B6DC3C33653C}"/>
    <cellStyle name="Normal 3 19 5 2" xfId="10386" xr:uid="{FB5172B7-C976-4989-9D43-A4A89005450F}"/>
    <cellStyle name="Normal 3 19 6" xfId="10387" xr:uid="{4763465C-57D6-41B3-9B4D-8F3DB99D0449}"/>
    <cellStyle name="Normal 3 19 7" xfId="10388" xr:uid="{8170B0CA-20E5-431A-8F18-CA4BDF773650}"/>
    <cellStyle name="Normal 3 19 8" xfId="10389" xr:uid="{DA61E0BD-F0DF-46EC-B740-2E4F35A70F4B}"/>
    <cellStyle name="Normal 3 19 9" xfId="10390" xr:uid="{CF0555A4-C03A-48B5-94A9-BB3D7C370DB8}"/>
    <cellStyle name="Normal 3 2" xfId="10391" xr:uid="{AB86A34C-7D7F-40A0-B179-B6CBEF063270}"/>
    <cellStyle name="Normal 3 2 10" xfId="10392" xr:uid="{EDBB3A58-39D8-4B3F-A5BD-212312452332}"/>
    <cellStyle name="Normal 3 2 10 10" xfId="10393" xr:uid="{9F9CC647-4314-4227-877A-11C4A42C7D38}"/>
    <cellStyle name="Normal 3 2 10 11" xfId="10394" xr:uid="{954CF3A8-B2D5-4E6E-9CA7-FEEAC8C1B793}"/>
    <cellStyle name="Normal 3 2 10 12" xfId="10395" xr:uid="{F7051569-20E1-4ED4-9E90-9BBD5E82EBC3}"/>
    <cellStyle name="Normal 3 2 10 13" xfId="10396" xr:uid="{EE38C869-9EFA-4EDC-AEDE-A979F3A3242C}"/>
    <cellStyle name="Normal 3 2 10 14" xfId="10397" xr:uid="{7D920213-AA80-486E-8513-CF67EC9CED49}"/>
    <cellStyle name="Normal 3 2 10 2" xfId="10398" xr:uid="{02A0DF1F-18AF-41A5-B8B3-65817945819A}"/>
    <cellStyle name="Normal 3 2 10 2 10" xfId="10399" xr:uid="{1623E20C-C28D-46D2-89BF-2C525166997F}"/>
    <cellStyle name="Normal 3 2 10 2 11" xfId="10400" xr:uid="{AFC71951-2EE3-4FB6-B768-31A17C49E9B1}"/>
    <cellStyle name="Normal 3 2 10 2 12" xfId="10401" xr:uid="{6E8094E8-3930-4866-B3FB-22730B5757A0}"/>
    <cellStyle name="Normal 3 2 10 2 13" xfId="10402" xr:uid="{C162F7A1-458E-4C08-8B78-DE071906192A}"/>
    <cellStyle name="Normal 3 2 10 2 2" xfId="10403" xr:uid="{C0216559-4ABF-4889-897E-364501E3C637}"/>
    <cellStyle name="Normal 3 2 10 2 2 10" xfId="10404" xr:uid="{63DE41AF-F19F-4B25-9E1C-4B72878AE3AC}"/>
    <cellStyle name="Normal 3 2 10 2 2 11" xfId="10405" xr:uid="{03664BDD-A31A-4210-8AB6-3BE228BB1C32}"/>
    <cellStyle name="Normal 3 2 10 2 2 2" xfId="10406" xr:uid="{C6B13299-E989-4571-B365-89A14E2E466A}"/>
    <cellStyle name="Normal 3 2 10 2 2 2 2" xfId="10407" xr:uid="{2D0B98F2-4A45-4AE6-887A-1C2BB2295AD6}"/>
    <cellStyle name="Normal 3 2 10 2 2 2 2 2" xfId="10408" xr:uid="{FCB52022-AFEA-45E6-AEC4-3FCAE6ED6CC8}"/>
    <cellStyle name="Normal 3 2 10 2 2 2 3" xfId="10409" xr:uid="{70D6C9D0-AF69-4A20-A826-7D0E344613DA}"/>
    <cellStyle name="Normal 3 2 10 2 2 2 4" xfId="10410" xr:uid="{13738DE9-311E-42D6-8817-A09D1167E79C}"/>
    <cellStyle name="Normal 3 2 10 2 2 2 5" xfId="10411" xr:uid="{A339765A-1843-46FC-B5A5-955D07D68776}"/>
    <cellStyle name="Normal 3 2 10 2 2 3" xfId="10412" xr:uid="{F6CBFB53-CB34-4447-A80D-7094EF6CF794}"/>
    <cellStyle name="Normal 3 2 10 2 2 3 2" xfId="10413" xr:uid="{51189395-4491-4F4D-AE3B-9E5C98C3DE7F}"/>
    <cellStyle name="Normal 3 2 10 2 2 4" xfId="10414" xr:uid="{E6E8CD6E-CA9D-4D3B-BB4E-E5CCB2214418}"/>
    <cellStyle name="Normal 3 2 10 2 2 5" xfId="10415" xr:uid="{CFE65652-5DEA-4B43-81A0-6C8F0D0BCDA0}"/>
    <cellStyle name="Normal 3 2 10 2 2 6" xfId="10416" xr:uid="{04303261-DCDE-4D1A-864F-AE39F8FF2CDB}"/>
    <cellStyle name="Normal 3 2 10 2 2 7" xfId="10417" xr:uid="{96BEA2E5-3634-49C4-97A0-17A72FA4A6F2}"/>
    <cellStyle name="Normal 3 2 10 2 2 8" xfId="10418" xr:uid="{9043BBCB-F1E3-46C7-953C-1A357A30E15A}"/>
    <cellStyle name="Normal 3 2 10 2 2 9" xfId="10419" xr:uid="{B4E95E76-8908-48D7-9FE9-767450C7D7A6}"/>
    <cellStyle name="Normal 3 2 10 2 3" xfId="10420" xr:uid="{470702C0-B630-436F-B608-75E244C75C5E}"/>
    <cellStyle name="Normal 3 2 10 2 3 2" xfId="10421" xr:uid="{8BDDDB2E-FF37-4D3B-81AD-55244A5B730E}"/>
    <cellStyle name="Normal 3 2 10 2 3 2 2" xfId="10422" xr:uid="{C1067F05-B895-4D3A-B58D-B3DFB990C8A0}"/>
    <cellStyle name="Normal 3 2 10 2 3 3" xfId="10423" xr:uid="{F789441E-9830-4F88-9099-B27AFB80ACE3}"/>
    <cellStyle name="Normal 3 2 10 2 3 4" xfId="10424" xr:uid="{F89C84D2-E53F-4BF4-B489-679896501CD9}"/>
    <cellStyle name="Normal 3 2 10 2 3 5" xfId="10425" xr:uid="{EF055F83-739E-45B5-A57C-E78A0C852ABA}"/>
    <cellStyle name="Normal 3 2 10 2 4" xfId="10426" xr:uid="{566E6F25-3DA3-40BD-950A-9167F8713D48}"/>
    <cellStyle name="Normal 3 2 10 2 4 2" xfId="10427" xr:uid="{F76A4692-96A7-4F52-A2C1-1F48B6E3338D}"/>
    <cellStyle name="Normal 3 2 10 2 5" xfId="10428" xr:uid="{F75930D3-61AC-4E32-B931-6B1A24FB1FBF}"/>
    <cellStyle name="Normal 3 2 10 2 6" xfId="10429" xr:uid="{D79DF4AC-FAAE-463A-8C0E-55995002FD83}"/>
    <cellStyle name="Normal 3 2 10 2 7" xfId="10430" xr:uid="{C431CD59-AC27-4878-8EDF-5C12799D0ADC}"/>
    <cellStyle name="Normal 3 2 10 2 8" xfId="10431" xr:uid="{4B0D7556-78ED-4254-8EAD-57CF939D8D65}"/>
    <cellStyle name="Normal 3 2 10 2 9" xfId="10432" xr:uid="{D50A6750-862E-41E7-8BD1-A799EF8DB3FE}"/>
    <cellStyle name="Normal 3 2 10 3" xfId="10433" xr:uid="{5B77147B-AD30-4948-8742-691BE3C4CB00}"/>
    <cellStyle name="Normal 3 2 10 3 10" xfId="10434" xr:uid="{892A3B24-7903-4FA3-956C-5D50094D0711}"/>
    <cellStyle name="Normal 3 2 10 3 11" xfId="10435" xr:uid="{E2DB3151-18B9-49C7-A4A8-6BD65C4D291D}"/>
    <cellStyle name="Normal 3 2 10 3 2" xfId="10436" xr:uid="{90238E77-9D3C-471C-B402-0BEF281A6818}"/>
    <cellStyle name="Normal 3 2 10 3 2 2" xfId="10437" xr:uid="{16C3F1F9-558A-4B77-B138-603557E2C870}"/>
    <cellStyle name="Normal 3 2 10 3 2 2 2" xfId="10438" xr:uid="{E21B7305-743F-4836-9570-C73CCEEFCB2E}"/>
    <cellStyle name="Normal 3 2 10 3 2 3" xfId="10439" xr:uid="{F2B1EAB9-7FCD-42A1-A1C0-DC179B879417}"/>
    <cellStyle name="Normal 3 2 10 3 2 4" xfId="10440" xr:uid="{E8303C06-B4F6-4650-8A45-D217B7D27802}"/>
    <cellStyle name="Normal 3 2 10 3 2 5" xfId="10441" xr:uid="{7755C1BB-5D4D-403D-8E29-48299459884B}"/>
    <cellStyle name="Normal 3 2 10 3 3" xfId="10442" xr:uid="{F74AB812-C09B-478A-A163-8D759892DC3C}"/>
    <cellStyle name="Normal 3 2 10 3 3 2" xfId="10443" xr:uid="{3CEF95CB-336D-43A9-BD36-038BB4D032C4}"/>
    <cellStyle name="Normal 3 2 10 3 4" xfId="10444" xr:uid="{B26375BE-499C-4A09-998B-0879E9534A6A}"/>
    <cellStyle name="Normal 3 2 10 3 5" xfId="10445" xr:uid="{AF8FEC53-2993-453D-9753-96AF49F94AF5}"/>
    <cellStyle name="Normal 3 2 10 3 6" xfId="10446" xr:uid="{9D7286E9-0D19-486F-BEB7-6C2149B73E3D}"/>
    <cellStyle name="Normal 3 2 10 3 7" xfId="10447" xr:uid="{2DEDA40C-A75C-4E50-92A6-195ABCC07C33}"/>
    <cellStyle name="Normal 3 2 10 3 8" xfId="10448" xr:uid="{E111A75C-C616-4400-A3AE-B99BC4AA6B06}"/>
    <cellStyle name="Normal 3 2 10 3 9" xfId="10449" xr:uid="{F259A861-25EF-4AC6-91D5-BD285FF40B71}"/>
    <cellStyle name="Normal 3 2 10 4" xfId="10450" xr:uid="{B6FDFD67-26D7-4CAE-B253-47BB6F91C888}"/>
    <cellStyle name="Normal 3 2 10 4 2" xfId="10451" xr:uid="{B18017EA-D120-46DA-9CD5-4A2C6CF4B055}"/>
    <cellStyle name="Normal 3 2 10 4 2 2" xfId="10452" xr:uid="{C85E60C5-1AD2-47DB-8EE0-584AB83C1F40}"/>
    <cellStyle name="Normal 3 2 10 4 3" xfId="10453" xr:uid="{D7BC1077-E4C6-438E-8AFE-8EF34DA029AA}"/>
    <cellStyle name="Normal 3 2 10 4 4" xfId="10454" xr:uid="{70E5A5B5-3BCD-4379-ABC2-940D106511CE}"/>
    <cellStyle name="Normal 3 2 10 4 5" xfId="10455" xr:uid="{AB8C0CA1-7D5D-4A50-9B33-E2B0EAE9E4C8}"/>
    <cellStyle name="Normal 3 2 10 5" xfId="10456" xr:uid="{052249E2-2077-44FD-8557-B56B10056FE6}"/>
    <cellStyle name="Normal 3 2 10 5 2" xfId="10457" xr:uid="{0DD3F2DD-900C-41BF-BAF1-D9C6BF39332F}"/>
    <cellStyle name="Normal 3 2 10 6" xfId="10458" xr:uid="{0EDC38B5-0C0D-4114-9AB6-9665B2E2E167}"/>
    <cellStyle name="Normal 3 2 10 7" xfId="10459" xr:uid="{C812FEC4-A22E-4A33-8204-2D5AF0AC6CDD}"/>
    <cellStyle name="Normal 3 2 10 8" xfId="10460" xr:uid="{DB38D07D-BDE1-46F6-A1B3-4005AEC0814A}"/>
    <cellStyle name="Normal 3 2 10 9" xfId="10461" xr:uid="{45EBDCD7-14A2-4DD7-BE6A-A016F35FE803}"/>
    <cellStyle name="Normal 3 2 11" xfId="10462" xr:uid="{1E2F5DD7-3750-44F1-AB68-79B3256744E2}"/>
    <cellStyle name="Normal 3 2 11 10" xfId="10463" xr:uid="{A88B9B04-056D-4CD3-AC96-5C5B54938C78}"/>
    <cellStyle name="Normal 3 2 11 11" xfId="10464" xr:uid="{7B1D264A-2342-43A6-8D91-66D9675D32B4}"/>
    <cellStyle name="Normal 3 2 11 12" xfId="10465" xr:uid="{C94875F4-F81C-4D05-8151-3C4BD3FEBC99}"/>
    <cellStyle name="Normal 3 2 11 13" xfId="10466" xr:uid="{1082AE4E-42CD-4A89-A7A8-74A70FC97557}"/>
    <cellStyle name="Normal 3 2 11 14" xfId="10467" xr:uid="{3EE289EE-5D06-485F-9C0A-6B224E05EAF1}"/>
    <cellStyle name="Normal 3 2 11 2" xfId="10468" xr:uid="{5A4C5317-AD23-47DF-B905-E2F0382F3AA1}"/>
    <cellStyle name="Normal 3 2 11 2 10" xfId="10469" xr:uid="{B26F23E6-8372-43FC-9385-DEDCA30C7B26}"/>
    <cellStyle name="Normal 3 2 11 2 11" xfId="10470" xr:uid="{754C1E91-EB16-4232-8F41-A8F520BBA193}"/>
    <cellStyle name="Normal 3 2 11 2 12" xfId="10471" xr:uid="{3EEF906D-8D16-43AA-9851-24EE08D63749}"/>
    <cellStyle name="Normal 3 2 11 2 13" xfId="10472" xr:uid="{03DC78D7-5322-479D-B65B-C7722991D353}"/>
    <cellStyle name="Normal 3 2 11 2 2" xfId="10473" xr:uid="{3E3DCBFD-81FF-4E85-897E-8E8B750EF9B6}"/>
    <cellStyle name="Normal 3 2 11 2 2 10" xfId="10474" xr:uid="{524565D4-3883-4FD4-BE76-B8D243642BF5}"/>
    <cellStyle name="Normal 3 2 11 2 2 11" xfId="10475" xr:uid="{B634C3AB-CA84-45B6-B7B6-2012927FAE5F}"/>
    <cellStyle name="Normal 3 2 11 2 2 2" xfId="10476" xr:uid="{4F5AFD77-ACE0-4C6F-B108-57F8966F6A67}"/>
    <cellStyle name="Normal 3 2 11 2 2 2 2" xfId="10477" xr:uid="{B26137DE-CD36-4288-801C-89C1CC473B0F}"/>
    <cellStyle name="Normal 3 2 11 2 2 2 2 2" xfId="10478" xr:uid="{2652C3C2-C55B-47FE-ADB2-D4EF63DC12A9}"/>
    <cellStyle name="Normal 3 2 11 2 2 2 3" xfId="10479" xr:uid="{58436A42-A23B-4C38-9265-AC89BBA47061}"/>
    <cellStyle name="Normal 3 2 11 2 2 2 4" xfId="10480" xr:uid="{63FCA32E-314D-4E03-94AA-B9DF15A26249}"/>
    <cellStyle name="Normal 3 2 11 2 2 2 5" xfId="10481" xr:uid="{8CC57F75-F2C0-4D53-8709-13DDE0C7479E}"/>
    <cellStyle name="Normal 3 2 11 2 2 3" xfId="10482" xr:uid="{5D2CF089-FA6B-4698-9005-5792296FB1D6}"/>
    <cellStyle name="Normal 3 2 11 2 2 3 2" xfId="10483" xr:uid="{37F98C41-C414-4464-9BD7-C2798521CD4B}"/>
    <cellStyle name="Normal 3 2 11 2 2 4" xfId="10484" xr:uid="{1DB60BB5-DF22-4906-8AE1-6A26FB6ED3E7}"/>
    <cellStyle name="Normal 3 2 11 2 2 5" xfId="10485" xr:uid="{5956481B-02D4-4DFF-8168-145771AF0D43}"/>
    <cellStyle name="Normal 3 2 11 2 2 6" xfId="10486" xr:uid="{A5981F8E-E29D-41E2-B892-85AE75088459}"/>
    <cellStyle name="Normal 3 2 11 2 2 7" xfId="10487" xr:uid="{EA8D01F2-AF47-4990-8573-2DC66DD722CC}"/>
    <cellStyle name="Normal 3 2 11 2 2 8" xfId="10488" xr:uid="{9C516CB2-4B7C-4500-AB5E-FD9971DDEC09}"/>
    <cellStyle name="Normal 3 2 11 2 2 9" xfId="10489" xr:uid="{2CCE6CA2-C345-4A00-B410-3E52016A030A}"/>
    <cellStyle name="Normal 3 2 11 2 3" xfId="10490" xr:uid="{60B4E790-3EBA-4CA7-A116-A4086AA1D51D}"/>
    <cellStyle name="Normal 3 2 11 2 3 2" xfId="10491" xr:uid="{A155B338-01CC-41F7-92AF-A5C147122DA6}"/>
    <cellStyle name="Normal 3 2 11 2 3 2 2" xfId="10492" xr:uid="{C2305CB3-7698-432A-B15F-0D14929DEBF2}"/>
    <cellStyle name="Normal 3 2 11 2 3 3" xfId="10493" xr:uid="{709A88F3-D12B-46F1-828A-122E59430D56}"/>
    <cellStyle name="Normal 3 2 11 2 3 4" xfId="10494" xr:uid="{89BCB628-414D-4C26-9289-AB4C2701D637}"/>
    <cellStyle name="Normal 3 2 11 2 3 5" xfId="10495" xr:uid="{56FA838E-3E0C-4255-B734-0BF7FA29EDBE}"/>
    <cellStyle name="Normal 3 2 11 2 4" xfId="10496" xr:uid="{AF82035B-D2E8-48BD-B332-FEFD6AD61242}"/>
    <cellStyle name="Normal 3 2 11 2 4 2" xfId="10497" xr:uid="{DBA0297E-DA64-4A52-B96D-1342CF367F02}"/>
    <cellStyle name="Normal 3 2 11 2 5" xfId="10498" xr:uid="{B4F20F9A-727B-4F33-9A37-5419B9CC4058}"/>
    <cellStyle name="Normal 3 2 11 2 6" xfId="10499" xr:uid="{6B4B62AC-383A-4F07-A619-F67B0B60544D}"/>
    <cellStyle name="Normal 3 2 11 2 7" xfId="10500" xr:uid="{8AD56153-848C-47C8-AAFF-4B796190EBD9}"/>
    <cellStyle name="Normal 3 2 11 2 8" xfId="10501" xr:uid="{B109B868-E5FA-4E89-97D0-FA99C44469D3}"/>
    <cellStyle name="Normal 3 2 11 2 9" xfId="10502" xr:uid="{817D2132-87E1-45A2-AD39-D2B7DA4853A1}"/>
    <cellStyle name="Normal 3 2 11 3" xfId="10503" xr:uid="{69FBE175-F4C9-4491-A19D-F5B947E6A867}"/>
    <cellStyle name="Normal 3 2 11 3 10" xfId="10504" xr:uid="{099C3CD3-7C58-4F7D-A195-4F81C4CC6C39}"/>
    <cellStyle name="Normal 3 2 11 3 11" xfId="10505" xr:uid="{1BA23590-D8F0-432D-AD08-BAA7A9D13E15}"/>
    <cellStyle name="Normal 3 2 11 3 2" xfId="10506" xr:uid="{59365CC2-6507-4C42-83DB-35A07A9E1018}"/>
    <cellStyle name="Normal 3 2 11 3 2 2" xfId="10507" xr:uid="{452870CA-6FA2-4CF6-9608-526208E79262}"/>
    <cellStyle name="Normal 3 2 11 3 2 2 2" xfId="10508" xr:uid="{CDB945D6-8052-4B7D-A823-ED291559D39B}"/>
    <cellStyle name="Normal 3 2 11 3 2 3" xfId="10509" xr:uid="{909DEF68-4098-458D-A505-5D2423EFE26E}"/>
    <cellStyle name="Normal 3 2 11 3 2 4" xfId="10510" xr:uid="{251245BA-28B3-4344-B36B-B172B62FC6CD}"/>
    <cellStyle name="Normal 3 2 11 3 2 5" xfId="10511" xr:uid="{B94D757A-C400-4AEC-A322-145FB998A6A9}"/>
    <cellStyle name="Normal 3 2 11 3 3" xfId="10512" xr:uid="{5520B6C5-B4CD-447F-8077-B8559DDE243C}"/>
    <cellStyle name="Normal 3 2 11 3 3 2" xfId="10513" xr:uid="{402BC107-BBCD-40C0-A6C1-99639C4036A4}"/>
    <cellStyle name="Normal 3 2 11 3 4" xfId="10514" xr:uid="{C96BB4CA-B121-48BA-AF77-E2DEAADCB3B0}"/>
    <cellStyle name="Normal 3 2 11 3 5" xfId="10515" xr:uid="{140EBBF4-4DD2-4781-807D-632AAB7C3AF2}"/>
    <cellStyle name="Normal 3 2 11 3 6" xfId="10516" xr:uid="{39C7B918-7CC3-46A6-A9C9-AAE8E599C620}"/>
    <cellStyle name="Normal 3 2 11 3 7" xfId="10517" xr:uid="{D74B2DE6-05F9-436B-846E-54FD0CEADD29}"/>
    <cellStyle name="Normal 3 2 11 3 8" xfId="10518" xr:uid="{14BE2898-950F-4CC6-9524-D98B76B7AFB9}"/>
    <cellStyle name="Normal 3 2 11 3 9" xfId="10519" xr:uid="{22F62904-0C24-4419-ABD4-18EA963FAE89}"/>
    <cellStyle name="Normal 3 2 11 4" xfId="10520" xr:uid="{81FFFC15-B3BE-4D8E-95C8-85A6C9AA4C5F}"/>
    <cellStyle name="Normal 3 2 11 4 2" xfId="10521" xr:uid="{B1ADEA22-5DBD-4B0D-BF75-88499BDCE11D}"/>
    <cellStyle name="Normal 3 2 11 4 2 2" xfId="10522" xr:uid="{EB396002-AAAB-4FC1-80B3-92913474677D}"/>
    <cellStyle name="Normal 3 2 11 4 3" xfId="10523" xr:uid="{ADB4DEE8-26B4-4291-9122-FC99AD34E716}"/>
    <cellStyle name="Normal 3 2 11 4 4" xfId="10524" xr:uid="{DC72B144-664F-4288-B41B-13A044A0A0C6}"/>
    <cellStyle name="Normal 3 2 11 4 5" xfId="10525" xr:uid="{D509C4D0-655B-4781-90A9-8BB6A96E1891}"/>
    <cellStyle name="Normal 3 2 11 5" xfId="10526" xr:uid="{44879071-3BCC-4C9B-8D95-7BBE67ED7C79}"/>
    <cellStyle name="Normal 3 2 11 5 2" xfId="10527" xr:uid="{0ACE2F5D-C92D-42A6-B39A-7BBD36AEE5EE}"/>
    <cellStyle name="Normal 3 2 11 6" xfId="10528" xr:uid="{84EE572A-4E7A-4EA5-A47C-410721986725}"/>
    <cellStyle name="Normal 3 2 11 7" xfId="10529" xr:uid="{3AD49E30-13B8-41EC-805B-1277FE48A836}"/>
    <cellStyle name="Normal 3 2 11 8" xfId="10530" xr:uid="{B82A5102-6537-4D7B-80CE-C6CC80142D7E}"/>
    <cellStyle name="Normal 3 2 11 9" xfId="10531" xr:uid="{213C6E08-931B-4075-8ED4-BC833981B06E}"/>
    <cellStyle name="Normal 3 2 12" xfId="10532" xr:uid="{56D08921-5A7B-41F6-96AD-825B0197D139}"/>
    <cellStyle name="Normal 3 2 12 10" xfId="10533" xr:uid="{3CD8DE2E-1665-44D2-8EB0-5E074AA0A639}"/>
    <cellStyle name="Normal 3 2 12 11" xfId="10534" xr:uid="{EB5A7449-C248-4670-86B2-5645355B7FBF}"/>
    <cellStyle name="Normal 3 2 12 12" xfId="10535" xr:uid="{C559738E-3297-4C1B-A166-3989FC9C9A7B}"/>
    <cellStyle name="Normal 3 2 12 13" xfId="10536" xr:uid="{C51E8161-D300-450B-BA80-5ECDBAC71D72}"/>
    <cellStyle name="Normal 3 2 12 14" xfId="10537" xr:uid="{3E433F88-26FE-4EAF-86CC-FF857D7B3412}"/>
    <cellStyle name="Normal 3 2 12 2" xfId="10538" xr:uid="{71AF54E4-01CC-47B9-B762-307B69B71740}"/>
    <cellStyle name="Normal 3 2 12 2 10" xfId="10539" xr:uid="{5554E615-9FC6-47FA-A6D6-BC59F5466B7C}"/>
    <cellStyle name="Normal 3 2 12 2 11" xfId="10540" xr:uid="{F6CCA6EF-0C60-4DAA-9EB8-FDDAF67E0F48}"/>
    <cellStyle name="Normal 3 2 12 2 12" xfId="10541" xr:uid="{98D313EA-A6A6-4960-B2A2-7E50A0DF9219}"/>
    <cellStyle name="Normal 3 2 12 2 13" xfId="10542" xr:uid="{D57D2962-AD48-42C2-8E5D-3B4200A6F4BF}"/>
    <cellStyle name="Normal 3 2 12 2 2" xfId="10543" xr:uid="{6294A284-EC97-44C6-B98B-DF4B94BE28A2}"/>
    <cellStyle name="Normal 3 2 12 2 2 10" xfId="10544" xr:uid="{BD60AD1B-5301-4E72-8F28-0FD6FDE594DC}"/>
    <cellStyle name="Normal 3 2 12 2 2 11" xfId="10545" xr:uid="{7562D340-F07A-4280-B104-FCF432EFA19A}"/>
    <cellStyle name="Normal 3 2 12 2 2 2" xfId="10546" xr:uid="{9FF7D2A5-1969-468C-990C-04C863E2BAC5}"/>
    <cellStyle name="Normal 3 2 12 2 2 2 2" xfId="10547" xr:uid="{17D16F3D-7B6B-4280-B236-D8CCB45D40D5}"/>
    <cellStyle name="Normal 3 2 12 2 2 2 2 2" xfId="10548" xr:uid="{E4591D1F-7BB3-46C8-BB52-D7A1E8EE23D2}"/>
    <cellStyle name="Normal 3 2 12 2 2 2 3" xfId="10549" xr:uid="{18692652-7C45-43C7-A50F-E67DF3EDE6F3}"/>
    <cellStyle name="Normal 3 2 12 2 2 2 4" xfId="10550" xr:uid="{365F68D7-2237-4C18-B65A-C2FF70C8D257}"/>
    <cellStyle name="Normal 3 2 12 2 2 2 5" xfId="10551" xr:uid="{4F509A36-474B-4367-A402-C334048DEF8F}"/>
    <cellStyle name="Normal 3 2 12 2 2 3" xfId="10552" xr:uid="{8C066825-E137-48D6-BAED-C81906A72149}"/>
    <cellStyle name="Normal 3 2 12 2 2 3 2" xfId="10553" xr:uid="{7C4CD8F8-8B30-434F-8EDC-07A3843AF50E}"/>
    <cellStyle name="Normal 3 2 12 2 2 4" xfId="10554" xr:uid="{2D04F41E-F9FD-43F6-848A-DB3BF2E5044F}"/>
    <cellStyle name="Normal 3 2 12 2 2 5" xfId="10555" xr:uid="{053D8362-5994-40A0-888E-ED525FA50850}"/>
    <cellStyle name="Normal 3 2 12 2 2 6" xfId="10556" xr:uid="{9C85710D-0261-45DE-BA34-5AC9E5A08052}"/>
    <cellStyle name="Normal 3 2 12 2 2 7" xfId="10557" xr:uid="{F0537B7B-9A51-4CB6-89D1-F8ED181DED8C}"/>
    <cellStyle name="Normal 3 2 12 2 2 8" xfId="10558" xr:uid="{25D92F06-EEFB-4C3A-8B37-CF268A57D17E}"/>
    <cellStyle name="Normal 3 2 12 2 2 9" xfId="10559" xr:uid="{2411060A-4B46-4359-B4EF-B61C8C479BDA}"/>
    <cellStyle name="Normal 3 2 12 2 3" xfId="10560" xr:uid="{B26E9330-E86E-45FC-A643-BCE725CCC1AB}"/>
    <cellStyle name="Normal 3 2 12 2 3 2" xfId="10561" xr:uid="{68E0EAB8-D830-4CBF-8A0D-3CB880DB55AC}"/>
    <cellStyle name="Normal 3 2 12 2 3 2 2" xfId="10562" xr:uid="{7D37A477-7333-49C5-8E7B-EBB406208A73}"/>
    <cellStyle name="Normal 3 2 12 2 3 3" xfId="10563" xr:uid="{857C9A78-B8CD-4F0B-970B-AA9D5965FEC3}"/>
    <cellStyle name="Normal 3 2 12 2 3 4" xfId="10564" xr:uid="{34C37F2E-86B0-43EB-B5A8-6A3AF4DFBB96}"/>
    <cellStyle name="Normal 3 2 12 2 3 5" xfId="10565" xr:uid="{81408CE8-3630-48FF-8437-35CE2FA03089}"/>
    <cellStyle name="Normal 3 2 12 2 4" xfId="10566" xr:uid="{CCAF3488-8107-43FC-B055-C461F08E2DC0}"/>
    <cellStyle name="Normal 3 2 12 2 4 2" xfId="10567" xr:uid="{05724683-08A5-434A-AD3B-4C7BA77F3171}"/>
    <cellStyle name="Normal 3 2 12 2 5" xfId="10568" xr:uid="{4D4AD96C-4651-4719-BF18-689E09770E21}"/>
    <cellStyle name="Normal 3 2 12 2 6" xfId="10569" xr:uid="{9CFAAF88-B0F1-439A-BB97-44D3AC067C73}"/>
    <cellStyle name="Normal 3 2 12 2 7" xfId="10570" xr:uid="{D0E1EA93-4479-4EA2-A604-F09EC713E60D}"/>
    <cellStyle name="Normal 3 2 12 2 8" xfId="10571" xr:uid="{BEF30107-0B34-4D53-850F-53FCBBD01DA3}"/>
    <cellStyle name="Normal 3 2 12 2 9" xfId="10572" xr:uid="{F7E3280F-F965-43CA-B688-886A2DA8C38D}"/>
    <cellStyle name="Normal 3 2 12 3" xfId="10573" xr:uid="{AB035889-324A-46F6-99E5-61385EC8AECD}"/>
    <cellStyle name="Normal 3 2 12 3 10" xfId="10574" xr:uid="{CA04EBC2-6110-402A-B0C2-8EBBBEAB3B0C}"/>
    <cellStyle name="Normal 3 2 12 3 11" xfId="10575" xr:uid="{734119D8-A58E-419A-87DF-5B6470FDB47E}"/>
    <cellStyle name="Normal 3 2 12 3 2" xfId="10576" xr:uid="{E204ECE3-34C8-4461-BF28-D85D46CC381B}"/>
    <cellStyle name="Normal 3 2 12 3 2 2" xfId="10577" xr:uid="{844A2E51-1F90-4E00-9BD4-8D6C2D0AF443}"/>
    <cellStyle name="Normal 3 2 12 3 2 2 2" xfId="10578" xr:uid="{368F8C69-7B50-4925-93FA-3A32425052DD}"/>
    <cellStyle name="Normal 3 2 12 3 2 3" xfId="10579" xr:uid="{AD3C690E-8F88-41D4-9388-71548FF64AEC}"/>
    <cellStyle name="Normal 3 2 12 3 2 4" xfId="10580" xr:uid="{14D43904-6E51-402C-9EC7-768BDD7EB9BC}"/>
    <cellStyle name="Normal 3 2 12 3 2 5" xfId="10581" xr:uid="{E2975ED9-230F-43A1-BD96-F8475C31138E}"/>
    <cellStyle name="Normal 3 2 12 3 3" xfId="10582" xr:uid="{30BB7B24-43C3-4A40-B39F-1BADEE0E2DDB}"/>
    <cellStyle name="Normal 3 2 12 3 3 2" xfId="10583" xr:uid="{BD3741E5-9C29-4F44-AC0B-B69DBD6A4F8C}"/>
    <cellStyle name="Normal 3 2 12 3 4" xfId="10584" xr:uid="{ACEEEDDC-051B-4EE8-B45E-E23E8864CF8E}"/>
    <cellStyle name="Normal 3 2 12 3 5" xfId="10585" xr:uid="{F790B996-9CBF-4D6E-9E35-CC5A23C5BE58}"/>
    <cellStyle name="Normal 3 2 12 3 6" xfId="10586" xr:uid="{0908D804-6CCB-4308-94EC-806DB3F46918}"/>
    <cellStyle name="Normal 3 2 12 3 7" xfId="10587" xr:uid="{98967E16-99A5-4236-8CF3-0FDBCE4C47EB}"/>
    <cellStyle name="Normal 3 2 12 3 8" xfId="10588" xr:uid="{3DF96D7C-E0A7-40D1-A43F-79EA974F6A7F}"/>
    <cellStyle name="Normal 3 2 12 3 9" xfId="10589" xr:uid="{E753B44D-0C82-48DB-A6D7-9A2C42745287}"/>
    <cellStyle name="Normal 3 2 12 4" xfId="10590" xr:uid="{322AFAF7-ADFC-4476-A5E0-725ADE0899B7}"/>
    <cellStyle name="Normal 3 2 12 4 2" xfId="10591" xr:uid="{CB30CA2E-3494-4687-B386-5749CDA8D33B}"/>
    <cellStyle name="Normal 3 2 12 4 2 2" xfId="10592" xr:uid="{3778EA99-C666-4B62-BF4A-1AF838DFA3E9}"/>
    <cellStyle name="Normal 3 2 12 4 3" xfId="10593" xr:uid="{5EA65D0B-D185-4497-AC9E-E047BBD723E9}"/>
    <cellStyle name="Normal 3 2 12 4 4" xfId="10594" xr:uid="{1E206D31-A1CC-4C39-A869-E52DC32E7325}"/>
    <cellStyle name="Normal 3 2 12 4 5" xfId="10595" xr:uid="{4DBED22F-2352-4105-A4D3-A0EF550E5656}"/>
    <cellStyle name="Normal 3 2 12 5" xfId="10596" xr:uid="{7ECE8033-0FFB-4F05-A47B-C2BCC43B02E9}"/>
    <cellStyle name="Normal 3 2 12 5 2" xfId="10597" xr:uid="{8599E0DA-75FD-4BBF-B869-97718519CDA7}"/>
    <cellStyle name="Normal 3 2 12 6" xfId="10598" xr:uid="{DD36AE57-86C6-4E92-BFFC-B95C99E7984B}"/>
    <cellStyle name="Normal 3 2 12 7" xfId="10599" xr:uid="{0B81442B-0620-4EB6-833B-A2C24C26890A}"/>
    <cellStyle name="Normal 3 2 12 8" xfId="10600" xr:uid="{3E1722E5-3FD1-4744-80F3-C467424B6082}"/>
    <cellStyle name="Normal 3 2 12 9" xfId="10601" xr:uid="{31037F8E-AFFA-49BB-A791-65FC1F836719}"/>
    <cellStyle name="Normal 3 2 13" xfId="10602" xr:uid="{41FAAD90-8469-430D-9D70-48296B5B910E}"/>
    <cellStyle name="Normal 3 2 13 10" xfId="10603" xr:uid="{3A27D525-D7A6-4FAD-AC7D-046DD85E0CA9}"/>
    <cellStyle name="Normal 3 2 13 11" xfId="10604" xr:uid="{202724EC-2065-4731-9D8D-82E3E7F79D1F}"/>
    <cellStyle name="Normal 3 2 13 12" xfId="10605" xr:uid="{A5FFAE49-F7C6-42C1-8E5D-36126EC4041E}"/>
    <cellStyle name="Normal 3 2 13 13" xfId="10606" xr:uid="{D0EFA43C-6FA9-4BDF-8475-511C8DEBE09B}"/>
    <cellStyle name="Normal 3 2 13 14" xfId="10607" xr:uid="{58178F1C-B409-49AD-B97D-BA1B3F3FB9C8}"/>
    <cellStyle name="Normal 3 2 13 2" xfId="10608" xr:uid="{8B35BB15-25D6-41DB-B212-6195ADB26B18}"/>
    <cellStyle name="Normal 3 2 13 2 10" xfId="10609" xr:uid="{654BEF27-DB51-4B96-AE64-8EA04B680F3C}"/>
    <cellStyle name="Normal 3 2 13 2 11" xfId="10610" xr:uid="{E4B3F968-3193-4CBE-A164-CBEDAFC17351}"/>
    <cellStyle name="Normal 3 2 13 2 12" xfId="10611" xr:uid="{96130508-0CC6-4EC3-BD40-0FE809072D15}"/>
    <cellStyle name="Normal 3 2 13 2 13" xfId="10612" xr:uid="{FA269442-C06B-4340-B659-4C9B67245BBA}"/>
    <cellStyle name="Normal 3 2 13 2 2" xfId="10613" xr:uid="{DAB00E12-D16D-49A5-A148-94E064595431}"/>
    <cellStyle name="Normal 3 2 13 2 2 10" xfId="10614" xr:uid="{61AB9896-CF91-4C7F-B21B-037896CFEB34}"/>
    <cellStyle name="Normal 3 2 13 2 2 11" xfId="10615" xr:uid="{365BC014-FD62-4052-8EB1-DE6E77BF9C65}"/>
    <cellStyle name="Normal 3 2 13 2 2 2" xfId="10616" xr:uid="{53C49146-003A-49E1-8972-7CB97288DB1F}"/>
    <cellStyle name="Normal 3 2 13 2 2 2 2" xfId="10617" xr:uid="{309E41F5-1C35-45B4-B0A2-73D84FDA2060}"/>
    <cellStyle name="Normal 3 2 13 2 2 2 2 2" xfId="10618" xr:uid="{00A2534C-A5EA-4A19-9168-202546D67E97}"/>
    <cellStyle name="Normal 3 2 13 2 2 2 3" xfId="10619" xr:uid="{75A611CD-6220-4452-83DB-14C798775BEE}"/>
    <cellStyle name="Normal 3 2 13 2 2 2 4" xfId="10620" xr:uid="{B321F7BD-34BC-45A9-B290-0F93587EF1D3}"/>
    <cellStyle name="Normal 3 2 13 2 2 2 5" xfId="10621" xr:uid="{ECBC3898-FF46-4876-A94E-BB764BC5D44F}"/>
    <cellStyle name="Normal 3 2 13 2 2 3" xfId="10622" xr:uid="{3C9BDD49-4724-4EF6-B73F-BB2F9705607B}"/>
    <cellStyle name="Normal 3 2 13 2 2 3 2" xfId="10623" xr:uid="{B77C2124-E72D-43EB-A113-6188521B0E3E}"/>
    <cellStyle name="Normal 3 2 13 2 2 4" xfId="10624" xr:uid="{99B97C45-32C7-4EEC-AF15-5B2A0CB29A42}"/>
    <cellStyle name="Normal 3 2 13 2 2 5" xfId="10625" xr:uid="{50BC1D3C-55E2-4E7F-A6D2-1D97F0134CEA}"/>
    <cellStyle name="Normal 3 2 13 2 2 6" xfId="10626" xr:uid="{9015CDA3-D25C-4734-B487-1975921785A7}"/>
    <cellStyle name="Normal 3 2 13 2 2 7" xfId="10627" xr:uid="{5E9BAF62-CC2F-490D-96B2-2C73B6B5E453}"/>
    <cellStyle name="Normal 3 2 13 2 2 8" xfId="10628" xr:uid="{F5F33D2E-CAEA-4EE0-80B4-1643BEF593C2}"/>
    <cellStyle name="Normal 3 2 13 2 2 9" xfId="10629" xr:uid="{1B58CB4E-6234-47A2-80E7-C377DB72C1A9}"/>
    <cellStyle name="Normal 3 2 13 2 3" xfId="10630" xr:uid="{B01F59D0-4952-4979-9D9C-216D1F126E66}"/>
    <cellStyle name="Normal 3 2 13 2 3 2" xfId="10631" xr:uid="{EF6ECE0B-B4BE-4160-9188-EFE5D28273AA}"/>
    <cellStyle name="Normal 3 2 13 2 3 2 2" xfId="10632" xr:uid="{FC9C90FF-72D5-44F3-B0E5-415EF4990DF5}"/>
    <cellStyle name="Normal 3 2 13 2 3 3" xfId="10633" xr:uid="{A1972882-F5A7-4095-8554-9C60FA793CBA}"/>
    <cellStyle name="Normal 3 2 13 2 3 4" xfId="10634" xr:uid="{B6AE823C-BF44-477B-BF14-104EFD3FCDD6}"/>
    <cellStyle name="Normal 3 2 13 2 3 5" xfId="10635" xr:uid="{5DC76AAC-4B2E-4A70-AF68-3B81D178F787}"/>
    <cellStyle name="Normal 3 2 13 2 4" xfId="10636" xr:uid="{AB90A3B6-BD10-482E-AEE5-56FD59EE6554}"/>
    <cellStyle name="Normal 3 2 13 2 4 2" xfId="10637" xr:uid="{4B46A53F-11A3-4FB9-8ED1-A38150AFF77B}"/>
    <cellStyle name="Normal 3 2 13 2 5" xfId="10638" xr:uid="{4E22B70E-9B38-4EE0-A19D-2F9DF23A1129}"/>
    <cellStyle name="Normal 3 2 13 2 6" xfId="10639" xr:uid="{C666FF72-3CB3-4FAD-8069-EB1669EF5D6E}"/>
    <cellStyle name="Normal 3 2 13 2 7" xfId="10640" xr:uid="{198C856F-AE26-482B-8701-B2F717F47C0A}"/>
    <cellStyle name="Normal 3 2 13 2 8" xfId="10641" xr:uid="{DFB2922F-E8C8-4CEA-8A72-BD32DE79BF65}"/>
    <cellStyle name="Normal 3 2 13 2 9" xfId="10642" xr:uid="{E284FCF5-4FE3-4469-94DB-CA7BA9F8A9D0}"/>
    <cellStyle name="Normal 3 2 13 3" xfId="10643" xr:uid="{BD2AF31D-1037-4E19-B14E-35AD9B5D7D97}"/>
    <cellStyle name="Normal 3 2 13 3 10" xfId="10644" xr:uid="{1A11CE18-6FD0-4E7A-B634-50CD90AC432B}"/>
    <cellStyle name="Normal 3 2 13 3 11" xfId="10645" xr:uid="{5F380A25-4E93-4282-ABC5-20C9200CCB0F}"/>
    <cellStyle name="Normal 3 2 13 3 2" xfId="10646" xr:uid="{890CF075-0E52-4ADA-A886-02AA09C8665B}"/>
    <cellStyle name="Normal 3 2 13 3 2 2" xfId="10647" xr:uid="{0AF00486-D0C6-47EE-8801-36872C130505}"/>
    <cellStyle name="Normal 3 2 13 3 2 2 2" xfId="10648" xr:uid="{77F95014-2D99-46B9-A392-79C14F6777CF}"/>
    <cellStyle name="Normal 3 2 13 3 2 3" xfId="10649" xr:uid="{E346CCBB-BD27-4BA6-B092-CA6C59175C3D}"/>
    <cellStyle name="Normal 3 2 13 3 2 4" xfId="10650" xr:uid="{28C7122B-1D11-41C3-A7BE-8081A6FB5005}"/>
    <cellStyle name="Normal 3 2 13 3 2 5" xfId="10651" xr:uid="{B095EAB0-AE6B-40F9-83B5-E02D81F86E4F}"/>
    <cellStyle name="Normal 3 2 13 3 3" xfId="10652" xr:uid="{482F42C6-A712-48ED-AD16-EDC0285EFFE1}"/>
    <cellStyle name="Normal 3 2 13 3 3 2" xfId="10653" xr:uid="{5D44C29E-4EC0-4889-BCC0-01282790B113}"/>
    <cellStyle name="Normal 3 2 13 3 4" xfId="10654" xr:uid="{D0DB6F48-EF5D-42E2-BB5C-1E80BE8992EA}"/>
    <cellStyle name="Normal 3 2 13 3 5" xfId="10655" xr:uid="{39A9B238-6FF4-407F-99C8-7241B290A819}"/>
    <cellStyle name="Normal 3 2 13 3 6" xfId="10656" xr:uid="{A58944E5-A2A5-4671-B27B-4B5DFCA9CDB8}"/>
    <cellStyle name="Normal 3 2 13 3 7" xfId="10657" xr:uid="{05E343B6-0184-4386-BF33-67DBE8660635}"/>
    <cellStyle name="Normal 3 2 13 3 8" xfId="10658" xr:uid="{0BA9F333-29E8-4AF1-8EB5-645A72D440AF}"/>
    <cellStyle name="Normal 3 2 13 3 9" xfId="10659" xr:uid="{0D887F17-ED9D-4E0C-AF8B-353F48C97AFD}"/>
    <cellStyle name="Normal 3 2 13 4" xfId="10660" xr:uid="{4E32AE11-EE86-4292-A666-EB02C2041B9F}"/>
    <cellStyle name="Normal 3 2 13 4 2" xfId="10661" xr:uid="{CC422CC7-C925-402A-86EF-4EC9A2DF14A9}"/>
    <cellStyle name="Normal 3 2 13 4 2 2" xfId="10662" xr:uid="{D8B88BFD-199B-4C9D-99A1-D5AD086457F9}"/>
    <cellStyle name="Normal 3 2 13 4 3" xfId="10663" xr:uid="{44A5928A-607E-4408-8A24-45C1E55CE773}"/>
    <cellStyle name="Normal 3 2 13 4 4" xfId="10664" xr:uid="{92890C35-73DA-467B-A41A-68A6A3C17A17}"/>
    <cellStyle name="Normal 3 2 13 4 5" xfId="10665" xr:uid="{07A86817-B5F1-44EF-A5F6-BBFC50498C1B}"/>
    <cellStyle name="Normal 3 2 13 5" xfId="10666" xr:uid="{5968A50E-CB21-4137-9843-D0EEC9FB56C4}"/>
    <cellStyle name="Normal 3 2 13 5 2" xfId="10667" xr:uid="{6364F549-DAC0-4DEA-A0A1-F6E5DE60DD1B}"/>
    <cellStyle name="Normal 3 2 13 6" xfId="10668" xr:uid="{F4D9FB1D-6891-4DE2-B9C7-D73124E48447}"/>
    <cellStyle name="Normal 3 2 13 7" xfId="10669" xr:uid="{BEB73096-CA5E-4858-A99B-A72A05B45AFF}"/>
    <cellStyle name="Normal 3 2 13 8" xfId="10670" xr:uid="{4C07DF6A-BB47-4838-B6E5-760B94389CD0}"/>
    <cellStyle name="Normal 3 2 13 9" xfId="10671" xr:uid="{D8CC4622-4D39-4E83-BAD8-C369EC46E1E3}"/>
    <cellStyle name="Normal 3 2 14" xfId="10672" xr:uid="{31DD4E4C-42DA-4830-B7A3-7B8724C8544F}"/>
    <cellStyle name="Normal 3 2 14 10" xfId="10673" xr:uid="{12DDF8B4-3065-4ABF-900D-39A488FBF3C1}"/>
    <cellStyle name="Normal 3 2 14 11" xfId="10674" xr:uid="{7F233868-8899-47A8-B23D-36419E413103}"/>
    <cellStyle name="Normal 3 2 14 12" xfId="10675" xr:uid="{E0C90E47-2128-4119-B9D8-1290B9CA1910}"/>
    <cellStyle name="Normal 3 2 14 13" xfId="10676" xr:uid="{270D2A78-6DD3-48E1-A9FC-21A09FE5100F}"/>
    <cellStyle name="Normal 3 2 14 14" xfId="10677" xr:uid="{F00C583B-FBDF-4EFF-86E9-7FB89C79CAAB}"/>
    <cellStyle name="Normal 3 2 14 2" xfId="10678" xr:uid="{D3D70BB4-995B-48C0-B2AC-C2EA83E981E0}"/>
    <cellStyle name="Normal 3 2 14 2 10" xfId="10679" xr:uid="{087C6567-B958-4EAD-98CF-CBE768820A51}"/>
    <cellStyle name="Normal 3 2 14 2 11" xfId="10680" xr:uid="{886D2122-2358-4019-881A-7D95E557504E}"/>
    <cellStyle name="Normal 3 2 14 2 12" xfId="10681" xr:uid="{4F196A17-CB9C-4930-B190-B981A468665E}"/>
    <cellStyle name="Normal 3 2 14 2 13" xfId="10682" xr:uid="{01706E3A-CB95-400A-A16B-878D3A0187B2}"/>
    <cellStyle name="Normal 3 2 14 2 2" xfId="10683" xr:uid="{C3B14400-197D-4E9C-9714-BD76F5EC201A}"/>
    <cellStyle name="Normal 3 2 14 2 2 10" xfId="10684" xr:uid="{E6B1C9E3-A45E-4E3E-9047-16C236D532FE}"/>
    <cellStyle name="Normal 3 2 14 2 2 11" xfId="10685" xr:uid="{AAD487F8-520A-471B-A851-BA9C7E4D669F}"/>
    <cellStyle name="Normal 3 2 14 2 2 2" xfId="10686" xr:uid="{ACFA3748-B241-40B6-A0A8-CBFDB3728402}"/>
    <cellStyle name="Normal 3 2 14 2 2 2 2" xfId="10687" xr:uid="{7A3D8EDB-0AE7-4FDB-9C7D-16D5BC4A47AB}"/>
    <cellStyle name="Normal 3 2 14 2 2 2 2 2" xfId="10688" xr:uid="{C21FA585-BBB4-4030-A2D4-B5455AD22A90}"/>
    <cellStyle name="Normal 3 2 14 2 2 2 3" xfId="10689" xr:uid="{B0E6636F-A478-47DF-9AFA-3C74A2EA5821}"/>
    <cellStyle name="Normal 3 2 14 2 2 2 4" xfId="10690" xr:uid="{3A83F4C5-0FF9-47DA-999D-7B119F2D6336}"/>
    <cellStyle name="Normal 3 2 14 2 2 2 5" xfId="10691" xr:uid="{AEAABDA4-4534-4A17-BAA6-724DAE25D9DF}"/>
    <cellStyle name="Normal 3 2 14 2 2 3" xfId="10692" xr:uid="{5D068E68-E5EC-4DBF-A47E-56F253D3F91F}"/>
    <cellStyle name="Normal 3 2 14 2 2 3 2" xfId="10693" xr:uid="{63D467C1-ED9A-4ACB-A6E8-EC5021262BDE}"/>
    <cellStyle name="Normal 3 2 14 2 2 4" xfId="10694" xr:uid="{CF2C5D6E-BBB5-4462-8AFB-AD6F7DAFF87B}"/>
    <cellStyle name="Normal 3 2 14 2 2 5" xfId="10695" xr:uid="{1BD8CF45-1C91-4A63-AE10-07FA82AD70D5}"/>
    <cellStyle name="Normal 3 2 14 2 2 6" xfId="10696" xr:uid="{89ACD878-1218-4B8C-BC82-360A71B7B9BD}"/>
    <cellStyle name="Normal 3 2 14 2 2 7" xfId="10697" xr:uid="{02875995-141E-4693-9903-A0FDB9AB756E}"/>
    <cellStyle name="Normal 3 2 14 2 2 8" xfId="10698" xr:uid="{BE3021F1-06F2-425C-866C-D4804A6C4AA1}"/>
    <cellStyle name="Normal 3 2 14 2 2 9" xfId="10699" xr:uid="{1B650ADB-D536-408E-99A6-5EAE3B5C8389}"/>
    <cellStyle name="Normal 3 2 14 2 3" xfId="10700" xr:uid="{E80FDAD1-F8DA-4B96-8038-1DFC3DADAC6F}"/>
    <cellStyle name="Normal 3 2 14 2 3 2" xfId="10701" xr:uid="{381A8265-3FED-4FC9-9B7F-E769AB65CE9C}"/>
    <cellStyle name="Normal 3 2 14 2 3 2 2" xfId="10702" xr:uid="{8425AF55-3CC3-4F4A-81E1-15B48AB7BF7D}"/>
    <cellStyle name="Normal 3 2 14 2 3 3" xfId="10703" xr:uid="{1156EED3-9881-4879-9F10-B788C2A3A84D}"/>
    <cellStyle name="Normal 3 2 14 2 3 4" xfId="10704" xr:uid="{225C1B2A-8B8B-4851-9A98-2E0C379F602C}"/>
    <cellStyle name="Normal 3 2 14 2 3 5" xfId="10705" xr:uid="{197CBBE7-53C4-4004-965F-2107699179B4}"/>
    <cellStyle name="Normal 3 2 14 2 4" xfId="10706" xr:uid="{F906B893-79F1-4AFB-AD02-2D51A064A565}"/>
    <cellStyle name="Normal 3 2 14 2 4 2" xfId="10707" xr:uid="{BA0DBEFD-66F2-440C-8F63-3C59EDC68684}"/>
    <cellStyle name="Normal 3 2 14 2 5" xfId="10708" xr:uid="{CA9E035A-B321-45EE-B4AF-B06963D119A3}"/>
    <cellStyle name="Normal 3 2 14 2 6" xfId="10709" xr:uid="{C65CE710-17F5-45ED-9860-69E3DB68344F}"/>
    <cellStyle name="Normal 3 2 14 2 7" xfId="10710" xr:uid="{5946957F-9928-47B0-A6D6-5DD58049A02E}"/>
    <cellStyle name="Normal 3 2 14 2 8" xfId="10711" xr:uid="{01BBA9C6-D6B2-416E-AE6E-61370D96036E}"/>
    <cellStyle name="Normal 3 2 14 2 9" xfId="10712" xr:uid="{42FC7221-329E-48BC-BDCC-71BFB2809D23}"/>
    <cellStyle name="Normal 3 2 14 3" xfId="10713" xr:uid="{2C7889D4-D318-46F9-9875-D07A43F229E1}"/>
    <cellStyle name="Normal 3 2 14 3 10" xfId="10714" xr:uid="{D7D9DFB0-523E-4A03-B56F-4896D6F6158F}"/>
    <cellStyle name="Normal 3 2 14 3 11" xfId="10715" xr:uid="{99C95229-F0AF-4D38-9253-3D96B777F848}"/>
    <cellStyle name="Normal 3 2 14 3 2" xfId="10716" xr:uid="{38C4D924-F7E3-4185-B43B-5EA895E55473}"/>
    <cellStyle name="Normal 3 2 14 3 2 2" xfId="10717" xr:uid="{717D3B6B-BD8E-44E5-8698-D4E4F366A5EE}"/>
    <cellStyle name="Normal 3 2 14 3 2 2 2" xfId="10718" xr:uid="{893C282C-067F-400B-9686-600170193805}"/>
    <cellStyle name="Normal 3 2 14 3 2 3" xfId="10719" xr:uid="{44B6DA7D-03C7-4BEC-87DA-85CD35EB778D}"/>
    <cellStyle name="Normal 3 2 14 3 2 4" xfId="10720" xr:uid="{F8DF421C-47F8-4FF6-BF26-8553C54596B1}"/>
    <cellStyle name="Normal 3 2 14 3 2 5" xfId="10721" xr:uid="{AB0C5108-580E-4CF1-B753-2EA9943AC42A}"/>
    <cellStyle name="Normal 3 2 14 3 3" xfId="10722" xr:uid="{533B42D2-3420-4B1A-97B7-1AE29523E7FB}"/>
    <cellStyle name="Normal 3 2 14 3 3 2" xfId="10723" xr:uid="{B1DD7EDF-2021-4C2E-AD39-EA7699C706DB}"/>
    <cellStyle name="Normal 3 2 14 3 4" xfId="10724" xr:uid="{D60572EC-19A6-4AF3-B13F-445EEE532F69}"/>
    <cellStyle name="Normal 3 2 14 3 5" xfId="10725" xr:uid="{FF7F7D53-F213-4E54-891D-5670E56A5B4A}"/>
    <cellStyle name="Normal 3 2 14 3 6" xfId="10726" xr:uid="{8A030419-2944-4257-9FC4-03A4F3354CDB}"/>
    <cellStyle name="Normal 3 2 14 3 7" xfId="10727" xr:uid="{F02FE8ED-2B3D-49FE-81D7-17F631A8AEAD}"/>
    <cellStyle name="Normal 3 2 14 3 8" xfId="10728" xr:uid="{FBE3316E-9251-47FE-B171-A8B508C18D7D}"/>
    <cellStyle name="Normal 3 2 14 3 9" xfId="10729" xr:uid="{75385D56-A021-41CE-8A89-B54538FFE3B3}"/>
    <cellStyle name="Normal 3 2 14 4" xfId="10730" xr:uid="{FF5F2B12-F5F7-47ED-A77C-932BAD18B89D}"/>
    <cellStyle name="Normal 3 2 14 4 2" xfId="10731" xr:uid="{16E14A2E-B1A2-45A5-860A-FCD502C198D2}"/>
    <cellStyle name="Normal 3 2 14 4 2 2" xfId="10732" xr:uid="{C70AD492-F5AE-4E48-8D2F-5FDA196D629C}"/>
    <cellStyle name="Normal 3 2 14 4 3" xfId="10733" xr:uid="{C94FFE42-C5D3-41F5-BE77-8C4CA1FAD6C0}"/>
    <cellStyle name="Normal 3 2 14 4 4" xfId="10734" xr:uid="{8203FA06-5AA2-4E8D-AFD8-62AACEE1C0A8}"/>
    <cellStyle name="Normal 3 2 14 4 5" xfId="10735" xr:uid="{A97861C7-842E-4F83-84C9-F7E69D9E7480}"/>
    <cellStyle name="Normal 3 2 14 5" xfId="10736" xr:uid="{7D7FEA93-47DF-4988-862F-07A90657C9F8}"/>
    <cellStyle name="Normal 3 2 14 5 2" xfId="10737" xr:uid="{FD310F4F-C50E-47AF-B15E-5F8DBA21B111}"/>
    <cellStyle name="Normal 3 2 14 6" xfId="10738" xr:uid="{DEEA64FF-8864-4A1E-8625-16C3EEF468AE}"/>
    <cellStyle name="Normal 3 2 14 7" xfId="10739" xr:uid="{CAB45475-5D2C-424A-96CA-4FAD3F420A8B}"/>
    <cellStyle name="Normal 3 2 14 8" xfId="10740" xr:uid="{11BE29E6-5EBC-477B-912B-BA84382E8F16}"/>
    <cellStyle name="Normal 3 2 14 9" xfId="10741" xr:uid="{DF10B4A3-E918-4ED4-9AD0-13AF3DA22483}"/>
    <cellStyle name="Normal 3 2 15" xfId="10742" xr:uid="{E32927B9-2483-4618-A724-DF9172B61A3A}"/>
    <cellStyle name="Normal 3 2 15 10" xfId="10743" xr:uid="{413831DA-96E1-4D3E-B15E-D1C1A4E70117}"/>
    <cellStyle name="Normal 3 2 15 11" xfId="10744" xr:uid="{535361B4-2AD1-4126-A4F9-752531B6DC09}"/>
    <cellStyle name="Normal 3 2 15 12" xfId="10745" xr:uid="{65A611E2-EB24-400B-BB07-F9044CB50D89}"/>
    <cellStyle name="Normal 3 2 15 13" xfId="10746" xr:uid="{FFA327AE-601E-40FD-9196-0CFFECA0585D}"/>
    <cellStyle name="Normal 3 2 15 14" xfId="10747" xr:uid="{0870FC15-D955-4D3A-9F30-3C89487E87B5}"/>
    <cellStyle name="Normal 3 2 15 2" xfId="10748" xr:uid="{2E550872-A4EB-4DE0-998E-08D855AE3523}"/>
    <cellStyle name="Normal 3 2 15 2 10" xfId="10749" xr:uid="{5941618A-5DBD-4652-B5D2-242E1D2D8CCD}"/>
    <cellStyle name="Normal 3 2 15 2 11" xfId="10750" xr:uid="{303A419A-1DBB-4FEB-AAD3-1B2216ECEC9C}"/>
    <cellStyle name="Normal 3 2 15 2 12" xfId="10751" xr:uid="{3FCAC259-A2B5-4498-8FA0-86FC29FDDE20}"/>
    <cellStyle name="Normal 3 2 15 2 13" xfId="10752" xr:uid="{09FE10EF-536F-4957-A0E0-703F55F45CE9}"/>
    <cellStyle name="Normal 3 2 15 2 2" xfId="10753" xr:uid="{33E0B091-9000-4D31-A9D3-528C012840D9}"/>
    <cellStyle name="Normal 3 2 15 2 2 10" xfId="10754" xr:uid="{F39FACA4-2E99-4E02-B1E0-A652A6DB48BB}"/>
    <cellStyle name="Normal 3 2 15 2 2 11" xfId="10755" xr:uid="{757F6DF7-B8BD-47AE-86C0-00731D66D47F}"/>
    <cellStyle name="Normal 3 2 15 2 2 2" xfId="10756" xr:uid="{54D47719-71E5-4878-8E62-A263631B4519}"/>
    <cellStyle name="Normal 3 2 15 2 2 2 2" xfId="10757" xr:uid="{4BDFA662-600E-4050-86B1-F7BA53A11E8A}"/>
    <cellStyle name="Normal 3 2 15 2 2 2 2 2" xfId="10758" xr:uid="{4600F204-535D-449D-B50D-8A50C49C4293}"/>
    <cellStyle name="Normal 3 2 15 2 2 2 3" xfId="10759" xr:uid="{003447F7-2209-4FC8-9EEA-2FA0F4F2625E}"/>
    <cellStyle name="Normal 3 2 15 2 2 2 4" xfId="10760" xr:uid="{987AAA50-3B67-4965-853E-59E2D4B7A8C6}"/>
    <cellStyle name="Normal 3 2 15 2 2 2 5" xfId="10761" xr:uid="{B0682982-3FA2-4A7A-879E-C83FDCC8073F}"/>
    <cellStyle name="Normal 3 2 15 2 2 3" xfId="10762" xr:uid="{35FD7051-94F8-4CEF-A77A-6697CB7B52CD}"/>
    <cellStyle name="Normal 3 2 15 2 2 3 2" xfId="10763" xr:uid="{2F740B99-1E66-4272-851D-AD590753692A}"/>
    <cellStyle name="Normal 3 2 15 2 2 4" xfId="10764" xr:uid="{D8477775-D772-4595-A93C-2A6BF3256FC1}"/>
    <cellStyle name="Normal 3 2 15 2 2 5" xfId="10765" xr:uid="{2DF55E9E-EC4C-4D83-A610-B0C626462CEC}"/>
    <cellStyle name="Normal 3 2 15 2 2 6" xfId="10766" xr:uid="{86AD9BA7-A69B-4F51-A253-06F6F700803D}"/>
    <cellStyle name="Normal 3 2 15 2 2 7" xfId="10767" xr:uid="{49CA4F2B-197A-44D2-AA76-A85EC202D53C}"/>
    <cellStyle name="Normal 3 2 15 2 2 8" xfId="10768" xr:uid="{5504FD3E-280E-4FF8-91C3-708472A32CC4}"/>
    <cellStyle name="Normal 3 2 15 2 2 9" xfId="10769" xr:uid="{225F0C39-A34D-4741-B0B0-36F83C16B7A2}"/>
    <cellStyle name="Normal 3 2 15 2 3" xfId="10770" xr:uid="{1A38D243-74C5-4971-A2BE-FDD144019A53}"/>
    <cellStyle name="Normal 3 2 15 2 3 2" xfId="10771" xr:uid="{787C2D21-9145-44C9-9813-AFE0C1AF6B16}"/>
    <cellStyle name="Normal 3 2 15 2 3 2 2" xfId="10772" xr:uid="{088A2509-AF8A-46DF-9E0B-54D22508D47B}"/>
    <cellStyle name="Normal 3 2 15 2 3 3" xfId="10773" xr:uid="{2D4E2C4E-5524-482C-9B76-55D799190007}"/>
    <cellStyle name="Normal 3 2 15 2 3 4" xfId="10774" xr:uid="{27AE229F-B8D9-4BB8-8F63-24FE2E8949B7}"/>
    <cellStyle name="Normal 3 2 15 2 3 5" xfId="10775" xr:uid="{E3702E42-4699-478E-9E8A-EA9E6D1A1D69}"/>
    <cellStyle name="Normal 3 2 15 2 4" xfId="10776" xr:uid="{2432A26A-F115-48C7-96BD-9AA84D3C7040}"/>
    <cellStyle name="Normal 3 2 15 2 4 2" xfId="10777" xr:uid="{6B27977A-99DF-4F57-8232-309048B80B66}"/>
    <cellStyle name="Normal 3 2 15 2 5" xfId="10778" xr:uid="{E65CF977-B7EE-453D-99C0-3DBFFFB11753}"/>
    <cellStyle name="Normal 3 2 15 2 6" xfId="10779" xr:uid="{506100EF-69A0-4FFF-A556-123BDC8C9C2C}"/>
    <cellStyle name="Normal 3 2 15 2 7" xfId="10780" xr:uid="{76EADF6E-4FB7-45FF-BBFE-AB2EB65DDE72}"/>
    <cellStyle name="Normal 3 2 15 2 8" xfId="10781" xr:uid="{59DE4D3B-4296-48AD-ACF2-C6D55EEAAA33}"/>
    <cellStyle name="Normal 3 2 15 2 9" xfId="10782" xr:uid="{5E56E7F6-7296-47C4-8864-6561A7C63E20}"/>
    <cellStyle name="Normal 3 2 15 3" xfId="10783" xr:uid="{D031C1A2-D6B7-461A-B3FC-0E3AAC1F8B72}"/>
    <cellStyle name="Normal 3 2 15 3 10" xfId="10784" xr:uid="{FB27F73C-1A96-4FB2-9B82-63D86EEBA8CC}"/>
    <cellStyle name="Normal 3 2 15 3 11" xfId="10785" xr:uid="{FE98BCE8-80CC-47F2-B8D2-DBB8B6A7195B}"/>
    <cellStyle name="Normal 3 2 15 3 2" xfId="10786" xr:uid="{335C3E8C-2AB3-4997-A91B-F3DA8DEB7A17}"/>
    <cellStyle name="Normal 3 2 15 3 2 2" xfId="10787" xr:uid="{E83ADC40-0524-4218-885B-42DA4F55CE08}"/>
    <cellStyle name="Normal 3 2 15 3 2 2 2" xfId="10788" xr:uid="{9327EE2B-6698-4A18-A5A0-ABC170DC3456}"/>
    <cellStyle name="Normal 3 2 15 3 2 3" xfId="10789" xr:uid="{F674CBD6-1D69-438B-9C3F-D833964169C5}"/>
    <cellStyle name="Normal 3 2 15 3 2 4" xfId="10790" xr:uid="{C84712A2-44A2-4885-B2DD-6FF20AF1D639}"/>
    <cellStyle name="Normal 3 2 15 3 2 5" xfId="10791" xr:uid="{011E617C-C603-4752-BDB2-50D17EF243C7}"/>
    <cellStyle name="Normal 3 2 15 3 3" xfId="10792" xr:uid="{B0CDEC31-3B23-4494-8393-43CB66C94255}"/>
    <cellStyle name="Normal 3 2 15 3 3 2" xfId="10793" xr:uid="{787B1A2C-E7DE-48A1-A515-7A75F6B7D6F8}"/>
    <cellStyle name="Normal 3 2 15 3 4" xfId="10794" xr:uid="{EB354FDC-FCFF-49EF-9F39-96461A7DC331}"/>
    <cellStyle name="Normal 3 2 15 3 5" xfId="10795" xr:uid="{04918628-565E-44ED-B68D-E1C2CCB526B1}"/>
    <cellStyle name="Normal 3 2 15 3 6" xfId="10796" xr:uid="{F7567670-B90C-41DD-8258-F46F6C6D439A}"/>
    <cellStyle name="Normal 3 2 15 3 7" xfId="10797" xr:uid="{35442792-994E-42C4-87FB-6A92869DF01E}"/>
    <cellStyle name="Normal 3 2 15 3 8" xfId="10798" xr:uid="{D8535F86-6917-465C-B0DE-DACFA42C1627}"/>
    <cellStyle name="Normal 3 2 15 3 9" xfId="10799" xr:uid="{673EDE2B-A467-462C-BF0F-AABF87949150}"/>
    <cellStyle name="Normal 3 2 15 4" xfId="10800" xr:uid="{2955B3D0-FB7B-4839-908C-415FD7481C61}"/>
    <cellStyle name="Normal 3 2 15 4 2" xfId="10801" xr:uid="{7F6A5315-FF28-4546-977B-8339915F9BF4}"/>
    <cellStyle name="Normal 3 2 15 4 2 2" xfId="10802" xr:uid="{743EADD2-AAFD-4B28-9182-D15602A61CC8}"/>
    <cellStyle name="Normal 3 2 15 4 3" xfId="10803" xr:uid="{CA709226-B221-4A8B-AF69-74E0BA60E9D8}"/>
    <cellStyle name="Normal 3 2 15 4 4" xfId="10804" xr:uid="{6A0B18B2-D6D3-425A-9919-6FC2C31D52F4}"/>
    <cellStyle name="Normal 3 2 15 4 5" xfId="10805" xr:uid="{2FADF315-CBD3-4E28-BF7D-D69B718D4D8F}"/>
    <cellStyle name="Normal 3 2 15 5" xfId="10806" xr:uid="{FAC0439D-429A-4AEB-BF28-D3A73979007F}"/>
    <cellStyle name="Normal 3 2 15 5 2" xfId="10807" xr:uid="{822BFF3C-4B26-4A56-B425-A5D68C5D9037}"/>
    <cellStyle name="Normal 3 2 15 6" xfId="10808" xr:uid="{DCC0AA47-0682-43EB-9F9D-66871E1DAEF8}"/>
    <cellStyle name="Normal 3 2 15 7" xfId="10809" xr:uid="{9CA2CBBA-B48D-40F9-A710-57CDD6BBF90A}"/>
    <cellStyle name="Normal 3 2 15 8" xfId="10810" xr:uid="{067FDC57-D70D-4316-A2AE-CC25303676FB}"/>
    <cellStyle name="Normal 3 2 15 9" xfId="10811" xr:uid="{5A363B92-95B3-40AE-A6A5-9AAEE3CCBAF2}"/>
    <cellStyle name="Normal 3 2 16" xfId="10812" xr:uid="{E05DF714-8653-4C5F-A769-D89A82C3D883}"/>
    <cellStyle name="Normal 3 2 16 10" xfId="10813" xr:uid="{AE709066-6BD6-49E0-A2FF-3C3886F2A375}"/>
    <cellStyle name="Normal 3 2 16 11" xfId="10814" xr:uid="{83633B05-6300-4F3A-898B-59E2B23B1F53}"/>
    <cellStyle name="Normal 3 2 16 12" xfId="10815" xr:uid="{BEBDC36B-33BE-4ABC-ADD5-4A49556633F3}"/>
    <cellStyle name="Normal 3 2 16 13" xfId="10816" xr:uid="{767CCFF6-1735-4F8B-AD84-3371F929B185}"/>
    <cellStyle name="Normal 3 2 16 14" xfId="10817" xr:uid="{9317AC6E-F561-448C-8F62-BDB28C7091BC}"/>
    <cellStyle name="Normal 3 2 16 2" xfId="10818" xr:uid="{A3F5F72A-4381-40C7-969A-97FA6EC7BF31}"/>
    <cellStyle name="Normal 3 2 16 2 10" xfId="10819" xr:uid="{DC00027C-CBD4-4082-BBC4-95AB4F43FD27}"/>
    <cellStyle name="Normal 3 2 16 2 11" xfId="10820" xr:uid="{9E6D1729-9335-4BEB-B68B-C80A86692B87}"/>
    <cellStyle name="Normal 3 2 16 2 12" xfId="10821" xr:uid="{D082FCCC-19DA-4195-A215-021F8B7AFFF5}"/>
    <cellStyle name="Normal 3 2 16 2 13" xfId="10822" xr:uid="{15C701AD-2C06-48BF-AA9A-A5DB0A00E0D1}"/>
    <cellStyle name="Normal 3 2 16 2 2" xfId="10823" xr:uid="{BCF61737-4A2B-4507-80BB-CA452E30B16D}"/>
    <cellStyle name="Normal 3 2 16 2 2 10" xfId="10824" xr:uid="{C92903D0-6E94-43B9-975C-EDF8363D3ECE}"/>
    <cellStyle name="Normal 3 2 16 2 2 11" xfId="10825" xr:uid="{1D4CC7E6-1271-4B9B-B14A-863E094025FD}"/>
    <cellStyle name="Normal 3 2 16 2 2 2" xfId="10826" xr:uid="{B25AA62E-134C-4E32-9239-3C157DB93057}"/>
    <cellStyle name="Normal 3 2 16 2 2 2 2" xfId="10827" xr:uid="{46FF45D1-02C4-4168-BBC1-ECBBB4A32B36}"/>
    <cellStyle name="Normal 3 2 16 2 2 2 2 2" xfId="10828" xr:uid="{A3BF47C1-30B8-4788-B9E4-A8F174859DED}"/>
    <cellStyle name="Normal 3 2 16 2 2 2 3" xfId="10829" xr:uid="{5DD3E5A9-AEE6-4275-90DC-430287D8F512}"/>
    <cellStyle name="Normal 3 2 16 2 2 2 4" xfId="10830" xr:uid="{C136666A-CA45-4FDE-93CD-FA82600EA55C}"/>
    <cellStyle name="Normal 3 2 16 2 2 2 5" xfId="10831" xr:uid="{4B8B8794-1C82-4E6C-B4D7-3AFBD9D749E0}"/>
    <cellStyle name="Normal 3 2 16 2 2 3" xfId="10832" xr:uid="{1EE5ECB6-187B-424E-B68B-E4DBA834231C}"/>
    <cellStyle name="Normal 3 2 16 2 2 3 2" xfId="10833" xr:uid="{E2B7D06E-0BA2-4E03-8300-698BECE7CB02}"/>
    <cellStyle name="Normal 3 2 16 2 2 4" xfId="10834" xr:uid="{6823651D-785D-42A1-B955-5DC443AB03E2}"/>
    <cellStyle name="Normal 3 2 16 2 2 5" xfId="10835" xr:uid="{5109DCD9-92E6-4C1D-ACDE-A476273AEBAE}"/>
    <cellStyle name="Normal 3 2 16 2 2 6" xfId="10836" xr:uid="{74D60C6F-8628-4E6F-8AA7-26ACB7C94159}"/>
    <cellStyle name="Normal 3 2 16 2 2 7" xfId="10837" xr:uid="{C3D57251-3FE4-41B2-AE3C-911CF96BC1EB}"/>
    <cellStyle name="Normal 3 2 16 2 2 8" xfId="10838" xr:uid="{6BAA05CA-E850-400B-9315-B0E22DF728AC}"/>
    <cellStyle name="Normal 3 2 16 2 2 9" xfId="10839" xr:uid="{2818CCA1-68E4-4378-A563-3BF84659A748}"/>
    <cellStyle name="Normal 3 2 16 2 3" xfId="10840" xr:uid="{067297DD-4CC8-428E-B4DB-40D7EB787E20}"/>
    <cellStyle name="Normal 3 2 16 2 3 2" xfId="10841" xr:uid="{F8C3B65E-C682-4A35-B196-CDC9856781B5}"/>
    <cellStyle name="Normal 3 2 16 2 3 2 2" xfId="10842" xr:uid="{03376991-449D-4122-B1B8-D315244BA8F7}"/>
    <cellStyle name="Normal 3 2 16 2 3 3" xfId="10843" xr:uid="{A3DE702F-F171-43F7-8DBB-1A27E5F12869}"/>
    <cellStyle name="Normal 3 2 16 2 3 4" xfId="10844" xr:uid="{60A6C36A-CC87-47AE-8469-B67B91E04890}"/>
    <cellStyle name="Normal 3 2 16 2 3 5" xfId="10845" xr:uid="{9B2D067F-36DA-48CB-B3E3-6C48E01FDCC2}"/>
    <cellStyle name="Normal 3 2 16 2 4" xfId="10846" xr:uid="{F4F2BAF3-E2C5-4509-9BE7-DF39B783FF74}"/>
    <cellStyle name="Normal 3 2 16 2 4 2" xfId="10847" xr:uid="{A2EE1760-AB30-4753-AADF-0FA43E5116F3}"/>
    <cellStyle name="Normal 3 2 16 2 5" xfId="10848" xr:uid="{D149029A-7154-489E-84F0-E6E0EEFF2FEC}"/>
    <cellStyle name="Normal 3 2 16 2 6" xfId="10849" xr:uid="{EEED4B85-427D-4518-A9E9-F7B66FC12E23}"/>
    <cellStyle name="Normal 3 2 16 2 7" xfId="10850" xr:uid="{18D11DAB-5A5C-45B6-B143-EBEFC20289E5}"/>
    <cellStyle name="Normal 3 2 16 2 8" xfId="10851" xr:uid="{887E45EB-1D2A-44EE-B9D9-75E13FFECBE1}"/>
    <cellStyle name="Normal 3 2 16 2 9" xfId="10852" xr:uid="{B284ED55-1A50-4D36-85A7-112FD0567C0D}"/>
    <cellStyle name="Normal 3 2 16 3" xfId="10853" xr:uid="{F22E1451-A9B5-4DE3-A50A-BF90B67012F0}"/>
    <cellStyle name="Normal 3 2 16 3 10" xfId="10854" xr:uid="{DD7D129D-39F0-4D59-960E-2336390C8A00}"/>
    <cellStyle name="Normal 3 2 16 3 11" xfId="10855" xr:uid="{D0AF4A90-E64C-4B83-9E7E-DEA162981082}"/>
    <cellStyle name="Normal 3 2 16 3 2" xfId="10856" xr:uid="{9DA4BF74-ED18-4EEE-8B23-1BCDC95A3B06}"/>
    <cellStyle name="Normal 3 2 16 3 2 2" xfId="10857" xr:uid="{F61E8DC3-A3B0-40D2-A108-06AA0277497D}"/>
    <cellStyle name="Normal 3 2 16 3 2 2 2" xfId="10858" xr:uid="{C5CF412C-4E9F-4087-8791-B42ACBAC1CB4}"/>
    <cellStyle name="Normal 3 2 16 3 2 3" xfId="10859" xr:uid="{4240E5D7-0B22-425A-B52D-88F05B2B96AE}"/>
    <cellStyle name="Normal 3 2 16 3 2 4" xfId="10860" xr:uid="{B83C916F-4F32-4E4A-BB59-5D0C79EDFD98}"/>
    <cellStyle name="Normal 3 2 16 3 2 5" xfId="10861" xr:uid="{D22D1682-E896-4126-996F-5482CCCB0216}"/>
    <cellStyle name="Normal 3 2 16 3 3" xfId="10862" xr:uid="{7E7FADD8-E01C-44AF-919F-1B5F50C3E77E}"/>
    <cellStyle name="Normal 3 2 16 3 3 2" xfId="10863" xr:uid="{FB193A9E-F947-4675-9995-6FC6C38F9296}"/>
    <cellStyle name="Normal 3 2 16 3 4" xfId="10864" xr:uid="{9379327F-B0FA-4449-8E18-99FCF0B550E0}"/>
    <cellStyle name="Normal 3 2 16 3 5" xfId="10865" xr:uid="{1A73BEA0-4D4A-4E37-9212-C25CEA33D46E}"/>
    <cellStyle name="Normal 3 2 16 3 6" xfId="10866" xr:uid="{816E1607-C318-4FC2-BEE4-54C6E25F4388}"/>
    <cellStyle name="Normal 3 2 16 3 7" xfId="10867" xr:uid="{7299276D-9316-457E-92A9-795641B5E9BD}"/>
    <cellStyle name="Normal 3 2 16 3 8" xfId="10868" xr:uid="{AB5AD17B-4CFA-4EDF-B447-AE129FBC7981}"/>
    <cellStyle name="Normal 3 2 16 3 9" xfId="10869" xr:uid="{62DCF74C-DA48-4659-B7D8-CCD5B1E20FDC}"/>
    <cellStyle name="Normal 3 2 16 4" xfId="10870" xr:uid="{676927A1-653E-4F00-815C-6BF5560A7EB6}"/>
    <cellStyle name="Normal 3 2 16 4 2" xfId="10871" xr:uid="{17C31466-FA38-4B7D-BC53-0FD85C0A564E}"/>
    <cellStyle name="Normal 3 2 16 4 2 2" xfId="10872" xr:uid="{1CABB286-059C-47A2-859E-EDEF3592F2A3}"/>
    <cellStyle name="Normal 3 2 16 4 3" xfId="10873" xr:uid="{1B333DC4-ACF8-4FBB-9967-32224BB92355}"/>
    <cellStyle name="Normal 3 2 16 4 4" xfId="10874" xr:uid="{F3FA0E74-0EC6-49B8-AFAD-ECADA73F35EF}"/>
    <cellStyle name="Normal 3 2 16 4 5" xfId="10875" xr:uid="{482892BA-9857-4406-A61A-A16EC6864A36}"/>
    <cellStyle name="Normal 3 2 16 5" xfId="10876" xr:uid="{D1DFA2BB-A6A8-431C-AABB-EF6504079FFB}"/>
    <cellStyle name="Normal 3 2 16 5 2" xfId="10877" xr:uid="{2628FFF1-CA4D-45AA-A010-5D4F49DF4E8C}"/>
    <cellStyle name="Normal 3 2 16 6" xfId="10878" xr:uid="{CBB7A318-8959-49E9-BAD0-3BECF47849FB}"/>
    <cellStyle name="Normal 3 2 16 7" xfId="10879" xr:uid="{23484248-58A9-4282-B017-C1D3BA882607}"/>
    <cellStyle name="Normal 3 2 16 8" xfId="10880" xr:uid="{31D0FEC9-F35F-40B2-BCA8-EC82E12B2938}"/>
    <cellStyle name="Normal 3 2 16 9" xfId="10881" xr:uid="{9DE98328-B955-4B59-8E3D-1A465FA8B074}"/>
    <cellStyle name="Normal 3 2 17" xfId="10882" xr:uid="{D0F4A860-986B-41BC-957A-080AB89A7194}"/>
    <cellStyle name="Normal 3 2 17 10" xfId="10883" xr:uid="{26B9EED9-BCE2-4B65-8B76-A24DC6586D62}"/>
    <cellStyle name="Normal 3 2 17 11" xfId="10884" xr:uid="{1B8C144A-C7AE-4935-8B26-F490A32016D2}"/>
    <cellStyle name="Normal 3 2 17 12" xfId="10885" xr:uid="{36F84C92-035F-4EF7-A251-0CDF395E16D8}"/>
    <cellStyle name="Normal 3 2 17 13" xfId="10886" xr:uid="{5A6984A4-7ADC-4077-A8A2-4A6470B20A42}"/>
    <cellStyle name="Normal 3 2 17 14" xfId="10887" xr:uid="{CFA17680-443E-450D-BBD9-18F5FAF0E83B}"/>
    <cellStyle name="Normal 3 2 17 2" xfId="10888" xr:uid="{91027E6D-D3CB-4D37-AF39-73C9686AC576}"/>
    <cellStyle name="Normal 3 2 17 2 10" xfId="10889" xr:uid="{F8F57566-F35A-466C-9056-54CE2BC40AF9}"/>
    <cellStyle name="Normal 3 2 17 2 11" xfId="10890" xr:uid="{32C9C053-78AC-41B5-B2D7-D46D7F53B53D}"/>
    <cellStyle name="Normal 3 2 17 2 12" xfId="10891" xr:uid="{95464CA7-9A91-4979-9CC4-AB68BBF966B8}"/>
    <cellStyle name="Normal 3 2 17 2 13" xfId="10892" xr:uid="{3C457229-4722-4C5D-B2FB-1D9CD8C401AB}"/>
    <cellStyle name="Normal 3 2 17 2 2" xfId="10893" xr:uid="{9AD323DA-750C-4234-B2B7-2BDCC8BBF9E1}"/>
    <cellStyle name="Normal 3 2 17 2 2 10" xfId="10894" xr:uid="{91E42BB3-5ACE-44CC-A8F9-B16444793199}"/>
    <cellStyle name="Normal 3 2 17 2 2 11" xfId="10895" xr:uid="{32F5A736-83E3-45CE-88A2-C8AC9893553C}"/>
    <cellStyle name="Normal 3 2 17 2 2 2" xfId="10896" xr:uid="{2871FC46-1DFB-408A-A58A-D2B4273411D2}"/>
    <cellStyle name="Normal 3 2 17 2 2 2 2" xfId="10897" xr:uid="{554486C5-4DD2-4513-9537-123262FA2815}"/>
    <cellStyle name="Normal 3 2 17 2 2 2 2 2" xfId="10898" xr:uid="{BBE3ACB0-77DD-42FC-8BFA-5C7DB8B7644B}"/>
    <cellStyle name="Normal 3 2 17 2 2 2 3" xfId="10899" xr:uid="{2AA0BED2-CD86-45D5-9602-B4A6096E9403}"/>
    <cellStyle name="Normal 3 2 17 2 2 2 4" xfId="10900" xr:uid="{B6BC7C68-98B3-479A-A0B7-710EB10D8F94}"/>
    <cellStyle name="Normal 3 2 17 2 2 2 5" xfId="10901" xr:uid="{395A2186-C050-4394-8BD0-1EC0CF42415F}"/>
    <cellStyle name="Normal 3 2 17 2 2 3" xfId="10902" xr:uid="{3DDDDBE2-00B0-428E-BFC7-C75652163B81}"/>
    <cellStyle name="Normal 3 2 17 2 2 3 2" xfId="10903" xr:uid="{AA79BF20-7D3F-4F53-91A5-5D17294EAEA6}"/>
    <cellStyle name="Normal 3 2 17 2 2 4" xfId="10904" xr:uid="{61434FC1-652C-4B61-A1AB-3BB8113D1294}"/>
    <cellStyle name="Normal 3 2 17 2 2 5" xfId="10905" xr:uid="{2FE84DEB-9DA9-47C1-84A0-C5742630C08D}"/>
    <cellStyle name="Normal 3 2 17 2 2 6" xfId="10906" xr:uid="{ABFBC29A-9C81-4EC8-B6B8-F4C67DC74A0F}"/>
    <cellStyle name="Normal 3 2 17 2 2 7" xfId="10907" xr:uid="{A8C63627-8BEA-499A-8719-4E3CAC7AE705}"/>
    <cellStyle name="Normal 3 2 17 2 2 8" xfId="10908" xr:uid="{0A3D7887-4BBD-4636-87DA-B05F1A67D809}"/>
    <cellStyle name="Normal 3 2 17 2 2 9" xfId="10909" xr:uid="{9A025325-FD17-4259-9B49-584E4A34DFBD}"/>
    <cellStyle name="Normal 3 2 17 2 3" xfId="10910" xr:uid="{DEA81FD6-4744-466D-914B-1AC6988F3029}"/>
    <cellStyle name="Normal 3 2 17 2 3 2" xfId="10911" xr:uid="{26BAA517-4C5D-4FF5-BA57-1E106AF41AAA}"/>
    <cellStyle name="Normal 3 2 17 2 3 2 2" xfId="10912" xr:uid="{B83C4154-8D7C-47DD-B351-140453E68EF1}"/>
    <cellStyle name="Normal 3 2 17 2 3 3" xfId="10913" xr:uid="{05877B17-BF31-4FF0-9ADE-1148AFB716E3}"/>
    <cellStyle name="Normal 3 2 17 2 3 4" xfId="10914" xr:uid="{E6441720-76FE-4C5D-A341-43C8EFB02BDC}"/>
    <cellStyle name="Normal 3 2 17 2 3 5" xfId="10915" xr:uid="{908C3721-9321-4BA3-94A7-82905B8C7500}"/>
    <cellStyle name="Normal 3 2 17 2 4" xfId="10916" xr:uid="{FE85CDD0-330A-468B-BEBE-58C749D9AE4A}"/>
    <cellStyle name="Normal 3 2 17 2 4 2" xfId="10917" xr:uid="{A5FD638E-9934-4A55-8097-0F0F71FBDB48}"/>
    <cellStyle name="Normal 3 2 17 2 5" xfId="10918" xr:uid="{1D858919-D1E8-4DB8-AF73-E13432366222}"/>
    <cellStyle name="Normal 3 2 17 2 6" xfId="10919" xr:uid="{4AB58E98-E6E1-466E-9599-E3C2961AD720}"/>
    <cellStyle name="Normal 3 2 17 2 7" xfId="10920" xr:uid="{1CB69BE8-F2B3-48EC-9156-C5409E96DCA8}"/>
    <cellStyle name="Normal 3 2 17 2 8" xfId="10921" xr:uid="{D9C76B3C-E4E6-4970-81C9-E6F7D1C3DE9C}"/>
    <cellStyle name="Normal 3 2 17 2 9" xfId="10922" xr:uid="{ADFD2BA9-4D8D-4521-9F9F-A646C1C48115}"/>
    <cellStyle name="Normal 3 2 17 3" xfId="10923" xr:uid="{52BC9D20-0289-474A-B7D7-0E1E99E63F9A}"/>
    <cellStyle name="Normal 3 2 17 3 10" xfId="10924" xr:uid="{C87B4561-2E42-4BA1-A52C-AE846623AA12}"/>
    <cellStyle name="Normal 3 2 17 3 11" xfId="10925" xr:uid="{64AD4B2F-FD03-4FE2-A988-4C89F34496C1}"/>
    <cellStyle name="Normal 3 2 17 3 2" xfId="10926" xr:uid="{8AFF9A10-6ABD-4DA1-9C00-8873BE8361DB}"/>
    <cellStyle name="Normal 3 2 17 3 2 2" xfId="10927" xr:uid="{4ACBC4A0-8336-4AAC-882F-10C9915F4916}"/>
    <cellStyle name="Normal 3 2 17 3 2 2 2" xfId="10928" xr:uid="{E67E2106-AF2F-4A81-A75E-4C0A22373830}"/>
    <cellStyle name="Normal 3 2 17 3 2 3" xfId="10929" xr:uid="{B45288A6-D532-436F-AFC9-E30C0274AB84}"/>
    <cellStyle name="Normal 3 2 17 3 2 4" xfId="10930" xr:uid="{91BFB865-E98A-421D-96B1-53CB5DB005FD}"/>
    <cellStyle name="Normal 3 2 17 3 2 5" xfId="10931" xr:uid="{F026020A-29CF-40DD-AAA5-827CFAC493A7}"/>
    <cellStyle name="Normal 3 2 17 3 3" xfId="10932" xr:uid="{0DBE0E08-6C0A-4B01-B1F1-906C609731C2}"/>
    <cellStyle name="Normal 3 2 17 3 3 2" xfId="10933" xr:uid="{5B22A2DF-35EB-49BD-B2FB-4CF0335D560C}"/>
    <cellStyle name="Normal 3 2 17 3 4" xfId="10934" xr:uid="{E8724BD9-793C-4096-850E-ED9B88DA1A43}"/>
    <cellStyle name="Normal 3 2 17 3 5" xfId="10935" xr:uid="{EDB850CD-6196-42D8-BB65-B8A1C7C3C2C6}"/>
    <cellStyle name="Normal 3 2 17 3 6" xfId="10936" xr:uid="{0027D70E-CB4C-481F-B06B-0E00EC4D62E5}"/>
    <cellStyle name="Normal 3 2 17 3 7" xfId="10937" xr:uid="{92F55983-3EE8-48CA-A6EF-63DB37BE55FC}"/>
    <cellStyle name="Normal 3 2 17 3 8" xfId="10938" xr:uid="{A5081F8B-5E2A-4619-9CC5-B9BFE08D5C93}"/>
    <cellStyle name="Normal 3 2 17 3 9" xfId="10939" xr:uid="{CCA92710-6C24-46DA-AB52-795D65E62CD8}"/>
    <cellStyle name="Normal 3 2 17 4" xfId="10940" xr:uid="{03C47CA1-F001-485E-ACB5-D939A70E2AA7}"/>
    <cellStyle name="Normal 3 2 17 4 2" xfId="10941" xr:uid="{FD902770-50E3-4D6E-99EA-7F8DD933A31B}"/>
    <cellStyle name="Normal 3 2 17 4 2 2" xfId="10942" xr:uid="{FCDD278A-3E5C-477F-A221-F6341B47BC03}"/>
    <cellStyle name="Normal 3 2 17 4 3" xfId="10943" xr:uid="{C7EBB9C1-4F8D-4B01-A416-3B7CAB903453}"/>
    <cellStyle name="Normal 3 2 17 4 4" xfId="10944" xr:uid="{58028A77-3118-416F-BACF-EFBF73CAA903}"/>
    <cellStyle name="Normal 3 2 17 4 5" xfId="10945" xr:uid="{84DD076F-8687-4262-90B8-496DFC123F39}"/>
    <cellStyle name="Normal 3 2 17 5" xfId="10946" xr:uid="{B34B6487-9779-41CE-AF15-88DE5D9618DC}"/>
    <cellStyle name="Normal 3 2 17 5 2" xfId="10947" xr:uid="{8716383E-76F8-4E4B-BA64-5E831F4132C6}"/>
    <cellStyle name="Normal 3 2 17 6" xfId="10948" xr:uid="{2BB637A1-5C2F-44CF-B048-6A2B60E52B34}"/>
    <cellStyle name="Normal 3 2 17 7" xfId="10949" xr:uid="{CA4E8A46-75A8-4133-9D8D-19494A659949}"/>
    <cellStyle name="Normal 3 2 17 8" xfId="10950" xr:uid="{880F05D2-4CA4-41CD-9095-A02FEFBC5B21}"/>
    <cellStyle name="Normal 3 2 17 9" xfId="10951" xr:uid="{B5E45366-2E48-4EE6-B4F8-17C135BF44CC}"/>
    <cellStyle name="Normal 3 2 18" xfId="10952" xr:uid="{583D440A-DC07-44C5-89FA-9640E1747C37}"/>
    <cellStyle name="Normal 3 2 18 10" xfId="10953" xr:uid="{5116527D-E965-4026-9C47-26BE68A558A3}"/>
    <cellStyle name="Normal 3 2 18 11" xfId="10954" xr:uid="{62F5D8C8-B1E2-4C10-A615-C148A83A160B}"/>
    <cellStyle name="Normal 3 2 18 12" xfId="10955" xr:uid="{98EBA8B8-C74E-4634-9EB7-BC44F72A4DE3}"/>
    <cellStyle name="Normal 3 2 18 13" xfId="10956" xr:uid="{A93C4040-7B33-495A-BABF-FEEDAFCA8EF1}"/>
    <cellStyle name="Normal 3 2 18 14" xfId="10957" xr:uid="{80D121BE-2845-48CA-BBC4-9E1CE24F5B4F}"/>
    <cellStyle name="Normal 3 2 18 2" xfId="10958" xr:uid="{519823DE-3708-4924-8149-437115E1B504}"/>
    <cellStyle name="Normal 3 2 18 2 10" xfId="10959" xr:uid="{DE332FB8-D665-48F7-8A84-54FD846CB58E}"/>
    <cellStyle name="Normal 3 2 18 2 11" xfId="10960" xr:uid="{6799A309-92CA-45FB-8603-674E1B6F9820}"/>
    <cellStyle name="Normal 3 2 18 2 12" xfId="10961" xr:uid="{7D6B9CFC-75BB-4DC5-A64D-927BF6A57A73}"/>
    <cellStyle name="Normal 3 2 18 2 13" xfId="10962" xr:uid="{1BBD5719-F51C-41BD-9725-9DF28E7270B1}"/>
    <cellStyle name="Normal 3 2 18 2 2" xfId="10963" xr:uid="{1CD75DC0-C01F-4228-B956-8AAC20563912}"/>
    <cellStyle name="Normal 3 2 18 2 2 10" xfId="10964" xr:uid="{8C59B555-146E-4322-82FC-A2C61F296314}"/>
    <cellStyle name="Normal 3 2 18 2 2 11" xfId="10965" xr:uid="{86911F1C-9F46-48C4-B98B-C977C02A822C}"/>
    <cellStyle name="Normal 3 2 18 2 2 2" xfId="10966" xr:uid="{031E2C44-4123-4A0C-A5DF-86719C3A751F}"/>
    <cellStyle name="Normal 3 2 18 2 2 2 2" xfId="10967" xr:uid="{552D7719-AC7A-4D4F-A77A-8BCF054EF9E1}"/>
    <cellStyle name="Normal 3 2 18 2 2 2 2 2" xfId="10968" xr:uid="{91E0763A-4C87-4C26-80EF-858BB523BD33}"/>
    <cellStyle name="Normal 3 2 18 2 2 2 3" xfId="10969" xr:uid="{F2C81400-2518-4493-9CA7-EF78AAA7CCBC}"/>
    <cellStyle name="Normal 3 2 18 2 2 2 4" xfId="10970" xr:uid="{1ABAF122-AC7A-4B58-A091-650208E26180}"/>
    <cellStyle name="Normal 3 2 18 2 2 2 5" xfId="10971" xr:uid="{8D5A6B7D-4CB2-47D5-93BF-311FEC5A62DA}"/>
    <cellStyle name="Normal 3 2 18 2 2 3" xfId="10972" xr:uid="{5D37AA88-B0AE-4AE1-87D0-C8713386EF1A}"/>
    <cellStyle name="Normal 3 2 18 2 2 3 2" xfId="10973" xr:uid="{E70452B6-A4C4-4A58-AA46-E96DEEDD3A75}"/>
    <cellStyle name="Normal 3 2 18 2 2 4" xfId="10974" xr:uid="{29066C52-6ABE-404A-AE48-01331F2E0027}"/>
    <cellStyle name="Normal 3 2 18 2 2 5" xfId="10975" xr:uid="{91A9EE34-F6BC-40BC-9F02-35487591A6D9}"/>
    <cellStyle name="Normal 3 2 18 2 2 6" xfId="10976" xr:uid="{ADB3C584-ADB4-4C23-BAF3-5A1D99EE4C7E}"/>
    <cellStyle name="Normal 3 2 18 2 2 7" xfId="10977" xr:uid="{7C2DEBAE-659D-4524-B632-1147626A2343}"/>
    <cellStyle name="Normal 3 2 18 2 2 8" xfId="10978" xr:uid="{BE847508-E4AB-4492-8511-CA4030DF7492}"/>
    <cellStyle name="Normal 3 2 18 2 2 9" xfId="10979" xr:uid="{2DFFD319-73BB-4942-9304-A3275D442567}"/>
    <cellStyle name="Normal 3 2 18 2 3" xfId="10980" xr:uid="{04840858-6998-429C-8788-9E1DF2231C47}"/>
    <cellStyle name="Normal 3 2 18 2 3 2" xfId="10981" xr:uid="{E5D89691-0961-4E30-A003-A82F65B448F9}"/>
    <cellStyle name="Normal 3 2 18 2 3 2 2" xfId="10982" xr:uid="{1B9BAF33-E47F-438C-9EDE-C1193296497A}"/>
    <cellStyle name="Normal 3 2 18 2 3 3" xfId="10983" xr:uid="{36283CE0-427E-4ED0-B45D-9982794361EA}"/>
    <cellStyle name="Normal 3 2 18 2 3 4" xfId="10984" xr:uid="{09C650E3-1F76-4F1F-8491-8407FC7F837B}"/>
    <cellStyle name="Normal 3 2 18 2 3 5" xfId="10985" xr:uid="{1538EF56-0BD0-4424-8280-ADBD59E4E8B4}"/>
    <cellStyle name="Normal 3 2 18 2 4" xfId="10986" xr:uid="{11BD98E6-7D6C-4CF4-A008-C5D39CE151CB}"/>
    <cellStyle name="Normal 3 2 18 2 4 2" xfId="10987" xr:uid="{8761CBB3-0692-4F77-A023-7A1A5B21553A}"/>
    <cellStyle name="Normal 3 2 18 2 5" xfId="10988" xr:uid="{43B41EE1-3EFA-422E-940C-8D39BDBEC917}"/>
    <cellStyle name="Normal 3 2 18 2 6" xfId="10989" xr:uid="{93A5E6F6-97B3-409E-83BD-37ED45A250FC}"/>
    <cellStyle name="Normal 3 2 18 2 7" xfId="10990" xr:uid="{6DB54174-498D-445A-9B90-131BF5DB9EBB}"/>
    <cellStyle name="Normal 3 2 18 2 8" xfId="10991" xr:uid="{D29AFF71-39A1-4036-AD44-85696DA1828E}"/>
    <cellStyle name="Normal 3 2 18 2 9" xfId="10992" xr:uid="{C798041B-11E4-41F4-A11B-AA238AD78BB7}"/>
    <cellStyle name="Normal 3 2 18 3" xfId="10993" xr:uid="{7F88BC6D-EB5E-46CC-A457-00F6B2EAFA21}"/>
    <cellStyle name="Normal 3 2 18 3 10" xfId="10994" xr:uid="{4CB53345-D584-4018-AB75-7CF1F10A77F6}"/>
    <cellStyle name="Normal 3 2 18 3 11" xfId="10995" xr:uid="{21B8D0F3-97C6-4E81-BA3B-FF0F9CEDBA7D}"/>
    <cellStyle name="Normal 3 2 18 3 2" xfId="10996" xr:uid="{038A9B81-9D0B-4849-8950-E2D444D947BC}"/>
    <cellStyle name="Normal 3 2 18 3 2 2" xfId="10997" xr:uid="{CD3BFF28-1FBB-43B0-ADB8-F6208DF13680}"/>
    <cellStyle name="Normal 3 2 18 3 2 2 2" xfId="10998" xr:uid="{478572F7-C78F-49B7-A760-11CD370BDB66}"/>
    <cellStyle name="Normal 3 2 18 3 2 3" xfId="10999" xr:uid="{07002AE5-32CF-4FAD-A502-C862E0F4E4A4}"/>
    <cellStyle name="Normal 3 2 18 3 2 4" xfId="11000" xr:uid="{3616CB5A-1049-4AB0-AF12-B7D956B68541}"/>
    <cellStyle name="Normal 3 2 18 3 2 5" xfId="11001" xr:uid="{999335BA-74C0-4033-B7E5-F588C58DC34C}"/>
    <cellStyle name="Normal 3 2 18 3 3" xfId="11002" xr:uid="{65C98084-4547-4A42-B9B0-EF3348A95619}"/>
    <cellStyle name="Normal 3 2 18 3 3 2" xfId="11003" xr:uid="{4508B4B0-B6CF-415B-A2E0-A1B988B5674F}"/>
    <cellStyle name="Normal 3 2 18 3 4" xfId="11004" xr:uid="{9EEB2EA0-30C3-426D-83A2-4B6AC182B768}"/>
    <cellStyle name="Normal 3 2 18 3 5" xfId="11005" xr:uid="{5E08A515-E01A-4948-A693-2E848F9C0779}"/>
    <cellStyle name="Normal 3 2 18 3 6" xfId="11006" xr:uid="{2D9935C6-26BE-4AC0-9040-59ECE187AFB0}"/>
    <cellStyle name="Normal 3 2 18 3 7" xfId="11007" xr:uid="{73733976-A9B3-4DDE-89AC-9F62735E9211}"/>
    <cellStyle name="Normal 3 2 18 3 8" xfId="11008" xr:uid="{BB945612-84F7-4256-9DB3-951D91A3EE15}"/>
    <cellStyle name="Normal 3 2 18 3 9" xfId="11009" xr:uid="{99AD9C87-FDAC-44BB-898A-BBA0B1239731}"/>
    <cellStyle name="Normal 3 2 18 4" xfId="11010" xr:uid="{4AF12343-2100-4A5E-9CE5-E36915AB85E3}"/>
    <cellStyle name="Normal 3 2 18 4 2" xfId="11011" xr:uid="{4F2189AE-2C0A-43BF-9910-830DC2E345D2}"/>
    <cellStyle name="Normal 3 2 18 4 2 2" xfId="11012" xr:uid="{205A036F-9771-4147-BAA8-314734BB05BA}"/>
    <cellStyle name="Normal 3 2 18 4 3" xfId="11013" xr:uid="{773E8E35-E758-48F5-AFEF-BF03F52CAC4A}"/>
    <cellStyle name="Normal 3 2 18 4 4" xfId="11014" xr:uid="{C2CA1FFB-B340-4A0D-B34D-81A70B8430BC}"/>
    <cellStyle name="Normal 3 2 18 4 5" xfId="11015" xr:uid="{AC2F9CEF-592E-4978-99E0-9C69FF71BF1A}"/>
    <cellStyle name="Normal 3 2 18 5" xfId="11016" xr:uid="{2D6A145B-3E35-40BB-B3CC-1EED9306A921}"/>
    <cellStyle name="Normal 3 2 18 5 2" xfId="11017" xr:uid="{10D7CE16-3B63-4D5B-854D-2BF9274C5414}"/>
    <cellStyle name="Normal 3 2 18 6" xfId="11018" xr:uid="{12639166-101A-43C2-B396-B3FF6527E7E9}"/>
    <cellStyle name="Normal 3 2 18 7" xfId="11019" xr:uid="{7E6DCF29-AF0C-4BB8-BC11-8C74BE843702}"/>
    <cellStyle name="Normal 3 2 18 8" xfId="11020" xr:uid="{80C239F6-59B2-40C5-B7BA-A81A5DE44EF9}"/>
    <cellStyle name="Normal 3 2 18 9" xfId="11021" xr:uid="{23A51E35-2135-432B-97D2-563E05C36349}"/>
    <cellStyle name="Normal 3 2 19" xfId="11022" xr:uid="{50322B4C-F172-4FD0-AD93-F3BCB7CA6D27}"/>
    <cellStyle name="Normal 3 2 19 10" xfId="11023" xr:uid="{B7AF50D4-F2EA-4B59-80F2-1B2ADC571CF4}"/>
    <cellStyle name="Normal 3 2 19 11" xfId="11024" xr:uid="{9D085646-0DEA-4D9D-897F-81D82AADA620}"/>
    <cellStyle name="Normal 3 2 19 12" xfId="11025" xr:uid="{CE766C56-EFB4-414B-A97A-7693D8E3BD1C}"/>
    <cellStyle name="Normal 3 2 19 13" xfId="11026" xr:uid="{691CA668-ADC7-45BF-B2DE-4F1AF12BC1DD}"/>
    <cellStyle name="Normal 3 2 19 2" xfId="11027" xr:uid="{20B2752C-2B1E-4515-ACD0-7CE496557121}"/>
    <cellStyle name="Normal 3 2 19 2 10" xfId="11028" xr:uid="{C9FA22CE-2561-4636-8722-013F21056A4F}"/>
    <cellStyle name="Normal 3 2 19 2 11" xfId="11029" xr:uid="{CB678B17-5E09-4D48-B0B5-BC5CE58D1749}"/>
    <cellStyle name="Normal 3 2 19 2 2" xfId="11030" xr:uid="{E53DC218-2D11-427B-82D4-1B874D0B678A}"/>
    <cellStyle name="Normal 3 2 19 2 2 2" xfId="11031" xr:uid="{B388705D-F36F-497C-ABDA-700E7754DE3B}"/>
    <cellStyle name="Normal 3 2 19 2 2 2 2" xfId="11032" xr:uid="{60463B44-9AF5-4D07-98F2-2B807E990DBD}"/>
    <cellStyle name="Normal 3 2 19 2 2 3" xfId="11033" xr:uid="{7C3B63F2-65D0-4EDA-A3E0-A6C7B179D2E4}"/>
    <cellStyle name="Normal 3 2 19 2 2 4" xfId="11034" xr:uid="{059F6F81-8C98-4DDC-8258-0E40E7EBB0F5}"/>
    <cellStyle name="Normal 3 2 19 2 2 5" xfId="11035" xr:uid="{9FE391B5-F53F-4DF0-A1B4-1BA50BC60211}"/>
    <cellStyle name="Normal 3 2 19 2 3" xfId="11036" xr:uid="{40C00B9E-E9B0-4D4F-8A03-8701AEC140DE}"/>
    <cellStyle name="Normal 3 2 19 2 3 2" xfId="11037" xr:uid="{F5A190E2-A29B-4375-83B0-3AD1288963C4}"/>
    <cellStyle name="Normal 3 2 19 2 4" xfId="11038" xr:uid="{6F5E3308-E1A6-4C91-9524-A9B1B66D4CED}"/>
    <cellStyle name="Normal 3 2 19 2 5" xfId="11039" xr:uid="{ABE19F2D-EAC2-4723-93F7-FC296A7BE17C}"/>
    <cellStyle name="Normal 3 2 19 2 6" xfId="11040" xr:uid="{C3A23657-8216-4B4E-9319-2333BD481705}"/>
    <cellStyle name="Normal 3 2 19 2 7" xfId="11041" xr:uid="{8999B4AF-8938-4FCF-B153-B93CC3F1E104}"/>
    <cellStyle name="Normal 3 2 19 2 8" xfId="11042" xr:uid="{8AB4B175-6FD3-4065-A589-3ED4EAEF4BCC}"/>
    <cellStyle name="Normal 3 2 19 2 9" xfId="11043" xr:uid="{09AA9FB6-F4B0-4DD6-B638-AFCAFBDF5541}"/>
    <cellStyle name="Normal 3 2 19 3" xfId="11044" xr:uid="{B8D3F39C-974E-4092-B82E-DD07F9350268}"/>
    <cellStyle name="Normal 3 2 19 3 2" xfId="11045" xr:uid="{85E38FC6-8D1F-42EF-B0D9-76F1EFEC6E70}"/>
    <cellStyle name="Normal 3 2 19 3 2 2" xfId="11046" xr:uid="{ADBBBFA0-9FF5-4D15-ACC8-5F4FF468DB50}"/>
    <cellStyle name="Normal 3 2 19 3 3" xfId="11047" xr:uid="{92D91021-D882-4A12-A83F-EB715221F05F}"/>
    <cellStyle name="Normal 3 2 19 3 4" xfId="11048" xr:uid="{1F564ACD-A738-46BE-9149-4AC2FC112B2D}"/>
    <cellStyle name="Normal 3 2 19 3 5" xfId="11049" xr:uid="{6F7726BE-5990-423A-9D03-9DB3DBFBEAF3}"/>
    <cellStyle name="Normal 3 2 19 4" xfId="11050" xr:uid="{6662BA1D-1AC9-4D51-BD4B-19734CB1D4CB}"/>
    <cellStyle name="Normal 3 2 19 4 2" xfId="11051" xr:uid="{97CC1AFD-D4AB-4EDC-AEA7-3667CF366EB5}"/>
    <cellStyle name="Normal 3 2 19 5" xfId="11052" xr:uid="{70731CA8-2162-4B3C-8220-627E19E9C499}"/>
    <cellStyle name="Normal 3 2 19 6" xfId="11053" xr:uid="{70ED7245-C007-4436-83A9-9075BA619F71}"/>
    <cellStyle name="Normal 3 2 19 7" xfId="11054" xr:uid="{0A06EC98-5CC7-4B55-9CAD-B15756F3D876}"/>
    <cellStyle name="Normal 3 2 19 8" xfId="11055" xr:uid="{54600F9C-5EFF-494A-9F93-72122018FE5A}"/>
    <cellStyle name="Normal 3 2 19 9" xfId="11056" xr:uid="{2B2B5F3F-9157-4513-BBBC-A0E0FDD7290D}"/>
    <cellStyle name="Normal 3 2 2" xfId="11057" xr:uid="{B685FF43-8C7A-45F3-82FA-7FB9297AC822}"/>
    <cellStyle name="Normal 3 2 2 10" xfId="11058" xr:uid="{5AF49F0D-DC86-4718-801D-AA9E395203CD}"/>
    <cellStyle name="Normal 3 2 2 11" xfId="11059" xr:uid="{A0E4F178-E0FA-4467-A003-C98FCD09C9C8}"/>
    <cellStyle name="Normal 3 2 2 12" xfId="11060" xr:uid="{39ED2D30-8732-4617-932C-4AD3F9F22823}"/>
    <cellStyle name="Normal 3 2 2 13" xfId="11061" xr:uid="{315D2AD7-BD9B-443B-8E8A-3AD2EA80CAB8}"/>
    <cellStyle name="Normal 3 2 2 14" xfId="11062" xr:uid="{AC3FC743-2E3C-4A54-941D-92E530808D78}"/>
    <cellStyle name="Normal 3 2 2 2" xfId="11063" xr:uid="{47B09C6E-D816-4CBA-A26D-246E6D44C45C}"/>
    <cellStyle name="Normal 3 2 2 2 10" xfId="11064" xr:uid="{EC78B831-1430-4C0A-99BA-C6BDF38797A8}"/>
    <cellStyle name="Normal 3 2 2 2 11" xfId="11065" xr:uid="{33F258B5-2D17-4FE1-BDE8-6CCCBEEFE9FA}"/>
    <cellStyle name="Normal 3 2 2 2 12" xfId="11066" xr:uid="{635F4836-A418-43D9-827F-63907ECBB722}"/>
    <cellStyle name="Normal 3 2 2 2 13" xfId="11067" xr:uid="{FDB877E6-0ACF-49A5-B6CE-81F677B36108}"/>
    <cellStyle name="Normal 3 2 2 2 2" xfId="11068" xr:uid="{858FC32B-80A6-4E6F-BF93-BA4E0057DAF9}"/>
    <cellStyle name="Normal 3 2 2 2 2 10" xfId="11069" xr:uid="{241A11B5-D511-4214-84FF-F9B11E306717}"/>
    <cellStyle name="Normal 3 2 2 2 2 11" xfId="11070" xr:uid="{AD611628-823F-4284-8A89-3560147AF7E8}"/>
    <cellStyle name="Normal 3 2 2 2 2 2" xfId="11071" xr:uid="{4DFCD267-33F5-424A-8E33-0B00521B76B7}"/>
    <cellStyle name="Normal 3 2 2 2 2 2 2" xfId="11072" xr:uid="{F7A6DF79-9C06-40C7-83E8-18E2D2C2FB83}"/>
    <cellStyle name="Normal 3 2 2 2 2 2 2 2" xfId="11073" xr:uid="{58CEBA59-8FB2-47F3-9F33-5C4B1B455E42}"/>
    <cellStyle name="Normal 3 2 2 2 2 2 3" xfId="11074" xr:uid="{36BBDA21-B2E9-4B3D-8EA3-EE23053F1F39}"/>
    <cellStyle name="Normal 3 2 2 2 2 2 4" xfId="11075" xr:uid="{8640DB15-2D0C-481A-9961-73B0ED1F38C7}"/>
    <cellStyle name="Normal 3 2 2 2 2 2 5" xfId="11076" xr:uid="{D24A6DCA-E4C5-4CF4-B2A9-85DAF8F398B8}"/>
    <cellStyle name="Normal 3 2 2 2 2 3" xfId="11077" xr:uid="{F33673D7-E40E-433E-917F-56DEBF24C5B0}"/>
    <cellStyle name="Normal 3 2 2 2 2 3 2" xfId="11078" xr:uid="{D73C77B8-4106-4C86-B8C4-A0DF0CE590E2}"/>
    <cellStyle name="Normal 3 2 2 2 2 4" xfId="11079" xr:uid="{EDE872AA-23E1-4E7C-AD5F-3DDFAF418185}"/>
    <cellStyle name="Normal 3 2 2 2 2 5" xfId="11080" xr:uid="{60178ADD-7C26-43D5-8656-FCDABE1CD270}"/>
    <cellStyle name="Normal 3 2 2 2 2 6" xfId="11081" xr:uid="{270B06A7-00EB-48F4-BB70-83CFC4BDC861}"/>
    <cellStyle name="Normal 3 2 2 2 2 7" xfId="11082" xr:uid="{DE821461-ED2A-4004-A3A2-9B13B4C93096}"/>
    <cellStyle name="Normal 3 2 2 2 2 8" xfId="11083" xr:uid="{D1A3F80A-EEEA-4BCB-A7AD-E54CCFB12ADF}"/>
    <cellStyle name="Normal 3 2 2 2 2 9" xfId="11084" xr:uid="{4D74DA32-FD4F-4F56-9CAC-E8B59A1E0F93}"/>
    <cellStyle name="Normal 3 2 2 2 3" xfId="11085" xr:uid="{D56C18CA-E884-45F8-972E-B4FFC30173BC}"/>
    <cellStyle name="Normal 3 2 2 2 3 2" xfId="11086" xr:uid="{F5F98D11-7854-45E5-96BD-FF6E2D6A0CA8}"/>
    <cellStyle name="Normal 3 2 2 2 3 2 2" xfId="11087" xr:uid="{EB6FE084-FC38-45DD-B780-CC63CBAAB0A5}"/>
    <cellStyle name="Normal 3 2 2 2 3 3" xfId="11088" xr:uid="{0F68C532-01CD-4A8C-9E01-E7515ACE7F57}"/>
    <cellStyle name="Normal 3 2 2 2 3 4" xfId="11089" xr:uid="{D554BD07-D5F2-4053-8FBB-29689E48FAB6}"/>
    <cellStyle name="Normal 3 2 2 2 3 5" xfId="11090" xr:uid="{F5CDE6BA-D3A4-4AD9-AB98-F70387B6066C}"/>
    <cellStyle name="Normal 3 2 2 2 4" xfId="11091" xr:uid="{969DB5D5-1E9F-40AA-A8F1-BFAD3F04E849}"/>
    <cellStyle name="Normal 3 2 2 2 4 2" xfId="11092" xr:uid="{800E0453-3196-4026-8239-2C1592CA4FD9}"/>
    <cellStyle name="Normal 3 2 2 2 5" xfId="11093" xr:uid="{093D335D-48EF-422D-BF01-3C0304F56CFC}"/>
    <cellStyle name="Normal 3 2 2 2 6" xfId="11094" xr:uid="{28424023-8F31-4458-A240-6272FB31E502}"/>
    <cellStyle name="Normal 3 2 2 2 7" xfId="11095" xr:uid="{A1F2CD8F-65A6-4816-A045-2C8E6C73E03C}"/>
    <cellStyle name="Normal 3 2 2 2 8" xfId="11096" xr:uid="{F5FA4CB8-DCBE-49FD-BFEB-AB15F5D90EDE}"/>
    <cellStyle name="Normal 3 2 2 2 9" xfId="11097" xr:uid="{4A3D710C-52C9-4B1C-88A7-11B069D0D041}"/>
    <cellStyle name="Normal 3 2 2 3" xfId="11098" xr:uid="{28DA2545-2DBB-40A1-BBC9-212D5D20DD1C}"/>
    <cellStyle name="Normal 3 2 2 3 10" xfId="11099" xr:uid="{14269336-5856-4C47-91E2-A52438F18C67}"/>
    <cellStyle name="Normal 3 2 2 3 11" xfId="11100" xr:uid="{5070FF75-19D4-4F1F-A902-263F95707C12}"/>
    <cellStyle name="Normal 3 2 2 3 2" xfId="11101" xr:uid="{CC4F181F-0B85-407D-B3B0-515230D9A031}"/>
    <cellStyle name="Normal 3 2 2 3 2 2" xfId="11102" xr:uid="{B07E77F2-7B23-4EBC-9CD3-FEC9544DE3DC}"/>
    <cellStyle name="Normal 3 2 2 3 2 2 2" xfId="11103" xr:uid="{49168778-FA6A-4002-932F-DB5F01DEC384}"/>
    <cellStyle name="Normal 3 2 2 3 2 3" xfId="11104" xr:uid="{2BEB3C60-3E04-4361-BD87-24E9EB951B52}"/>
    <cellStyle name="Normal 3 2 2 3 2 4" xfId="11105" xr:uid="{E260CFB7-FD75-4A65-8E5A-4A5FD0BCA2CB}"/>
    <cellStyle name="Normal 3 2 2 3 2 5" xfId="11106" xr:uid="{0665192B-002D-4C51-9970-AB8DB75E314A}"/>
    <cellStyle name="Normal 3 2 2 3 3" xfId="11107" xr:uid="{248D35E0-FCA0-4EA0-89FD-EC777CEC8489}"/>
    <cellStyle name="Normal 3 2 2 3 3 2" xfId="11108" xr:uid="{B283CB54-CAE8-4D9C-8C09-6166D5753906}"/>
    <cellStyle name="Normal 3 2 2 3 4" xfId="11109" xr:uid="{1DC72393-EC42-42AB-962D-8C6B23394CC6}"/>
    <cellStyle name="Normal 3 2 2 3 5" xfId="11110" xr:uid="{AD812686-35F8-4AEB-A99D-A65EBB081FC4}"/>
    <cellStyle name="Normal 3 2 2 3 6" xfId="11111" xr:uid="{E8310CF5-6B2E-4618-9EEA-524413847602}"/>
    <cellStyle name="Normal 3 2 2 3 7" xfId="11112" xr:uid="{85EDDE13-ECF7-4802-8DE9-0269F17A3AB8}"/>
    <cellStyle name="Normal 3 2 2 3 8" xfId="11113" xr:uid="{62BD9E77-1EFD-44D4-9AC9-4A21E197C3D9}"/>
    <cellStyle name="Normal 3 2 2 3 9" xfId="11114" xr:uid="{82D31EF7-A2DC-498A-BAC1-DF9F472B8E92}"/>
    <cellStyle name="Normal 3 2 2 4" xfId="11115" xr:uid="{C733839C-7E39-4CE2-9AA6-28EB69422678}"/>
    <cellStyle name="Normal 3 2 2 4 2" xfId="11116" xr:uid="{FFABAE98-7C69-4DDB-A9DF-7E3A5F17E365}"/>
    <cellStyle name="Normal 3 2 2 4 2 2" xfId="11117" xr:uid="{661E6CEA-51CD-493E-9DD2-395B620C1A45}"/>
    <cellStyle name="Normal 3 2 2 4 3" xfId="11118" xr:uid="{1FC511B0-F39B-4F98-8F9F-53E642C6403B}"/>
    <cellStyle name="Normal 3 2 2 4 4" xfId="11119" xr:uid="{052F32CA-EB9C-4EC7-A9A6-5D541BB650F4}"/>
    <cellStyle name="Normal 3 2 2 4 5" xfId="11120" xr:uid="{A83ECF4D-4E01-4AB8-931F-C4186C28AB39}"/>
    <cellStyle name="Normal 3 2 2 5" xfId="11121" xr:uid="{D731C2CE-F042-4B73-AA1A-BCC676E4AA87}"/>
    <cellStyle name="Normal 3 2 2 5 2" xfId="11122" xr:uid="{590386E4-778D-4A0A-BA68-E94821014C92}"/>
    <cellStyle name="Normal 3 2 2 6" xfId="11123" xr:uid="{CFD7325C-794B-4321-8FAF-5CA1D78C6D32}"/>
    <cellStyle name="Normal 3 2 2 7" xfId="11124" xr:uid="{DD1EBDDB-2D8F-405C-9305-DECD28BE2B6C}"/>
    <cellStyle name="Normal 3 2 2 8" xfId="11125" xr:uid="{30D325FE-89D9-468D-AD23-65EAB402B5BB}"/>
    <cellStyle name="Normal 3 2 2 9" xfId="11126" xr:uid="{E355A223-B92E-44A3-9328-5ACA6A6E6C6F}"/>
    <cellStyle name="Normal 3 2 20" xfId="11127" xr:uid="{9B6F26B0-D1F3-4C5D-8FD6-22A84F09841D}"/>
    <cellStyle name="Normal 3 2 20 10" xfId="11128" xr:uid="{7D6FFB37-0E24-4077-81F4-F896E254A63B}"/>
    <cellStyle name="Normal 3 2 20 11" xfId="11129" xr:uid="{14A35BBA-6CBA-4C28-8155-E730D725FE70}"/>
    <cellStyle name="Normal 3 2 20 12" xfId="11130" xr:uid="{D1176B91-0EF6-4C2E-BD7D-AA9F047B8C4F}"/>
    <cellStyle name="Normal 3 2 20 2" xfId="11131" xr:uid="{D9A0185F-CC08-4875-89F1-9658A37C44B0}"/>
    <cellStyle name="Normal 3 2 20 2 2" xfId="11132" xr:uid="{04CFE76A-7BCA-4474-9796-24BE45B32BBA}"/>
    <cellStyle name="Normal 3 2 20 2 2 2" xfId="11133" xr:uid="{B9B22835-7FF3-4B36-A4E8-C54FA61D7C7F}"/>
    <cellStyle name="Normal 3 2 20 2 3" xfId="11134" xr:uid="{69892C5C-7DD9-4D08-8FF4-BF167ACDB514}"/>
    <cellStyle name="Normal 3 2 20 2 4" xfId="11135" xr:uid="{FB3E7209-04FF-4655-AAD9-C8E1D249F3D6}"/>
    <cellStyle name="Normal 3 2 20 2 5" xfId="11136" xr:uid="{0AB5081C-9DED-46D1-A269-C5CFF7D1C478}"/>
    <cellStyle name="Normal 3 2 20 3" xfId="11137" xr:uid="{C458804C-4BD1-40E0-BB32-7C00E7B8F8B8}"/>
    <cellStyle name="Normal 3 2 20 3 2" xfId="11138" xr:uid="{42D65FD0-CB6D-48C2-86BA-4001A729D354}"/>
    <cellStyle name="Normal 3 2 20 4" xfId="11139" xr:uid="{A59337D0-6EAE-4A77-A6B4-54E43FFBF3F9}"/>
    <cellStyle name="Normal 3 2 20 5" xfId="11140" xr:uid="{1222B0DC-B540-4CB7-9E12-FF6B1F51855F}"/>
    <cellStyle name="Normal 3 2 20 6" xfId="11141" xr:uid="{891F0908-BA87-4B51-8683-CFA464E52F8F}"/>
    <cellStyle name="Normal 3 2 20 7" xfId="11142" xr:uid="{71B48EDD-92A5-4A5C-BE59-1449CBC73BA4}"/>
    <cellStyle name="Normal 3 2 20 8" xfId="11143" xr:uid="{A54DF4D6-DB65-47E6-90B1-BB8DE688CFC4}"/>
    <cellStyle name="Normal 3 2 20 9" xfId="11144" xr:uid="{60B9CA0A-41B3-4954-8F25-4859CF305EEC}"/>
    <cellStyle name="Normal 3 2 21" xfId="11145" xr:uid="{95FFE379-AE4F-4D7D-8B6D-CC3414D78464}"/>
    <cellStyle name="Normal 3 2 21 2" xfId="11146" xr:uid="{A6D65A52-8C0F-42A3-BD6A-B82E83BE38F1}"/>
    <cellStyle name="Normal 3 2 21 2 2" xfId="11147" xr:uid="{CD33EED9-43AF-4523-81EE-6C64620A06E0}"/>
    <cellStyle name="Normal 3 2 21 3" xfId="11148" xr:uid="{1F5CFA0D-06C2-4498-930F-DD50E897231E}"/>
    <cellStyle name="Normal 3 2 21 4" xfId="11149" xr:uid="{C3CA5653-413B-469D-82DD-80F092FBF3A6}"/>
    <cellStyle name="Normal 3 2 21 5" xfId="11150" xr:uid="{DA6F957A-89B8-4BE7-A9CD-C65AED713B33}"/>
    <cellStyle name="Normal 3 2 22" xfId="11151" xr:uid="{FD8E8EE8-846F-4EB9-9DC8-299B8CE3F628}"/>
    <cellStyle name="Normal 3 2 22 2" xfId="11152" xr:uid="{49DBE041-59B4-43D2-B5C7-327AB477B58D}"/>
    <cellStyle name="Normal 3 2 23" xfId="11153" xr:uid="{7F26C9DA-7A57-48C4-99B4-3C4DF8A93F52}"/>
    <cellStyle name="Normal 3 2 24" xfId="11154" xr:uid="{5C5424F3-0233-453E-B90D-0DB520E3F50F}"/>
    <cellStyle name="Normal 3 2 25" xfId="11155" xr:uid="{AA0EFEEF-817D-45A6-8A9C-15AE57A5975D}"/>
    <cellStyle name="Normal 3 2 26" xfId="11156" xr:uid="{54662772-2E85-4410-81B8-2C9F1A417B33}"/>
    <cellStyle name="Normal 3 2 27" xfId="11157" xr:uid="{173F27D4-6996-4161-BDB8-F07E9BBFB534}"/>
    <cellStyle name="Normal 3 2 28" xfId="11158" xr:uid="{D2682EDB-1D17-4F79-A6C3-071B5ACF3146}"/>
    <cellStyle name="Normal 3 2 29" xfId="11159" xr:uid="{DCBB11FE-6E60-42EA-8717-1E9FA3701446}"/>
    <cellStyle name="Normal 3 2 3" xfId="11160" xr:uid="{991AEB39-61ED-4FF9-9083-AF25AC62A6F0}"/>
    <cellStyle name="Normal 3 2 3 10" xfId="11161" xr:uid="{C2F3773F-E26E-4DDA-A10A-C84E0803A32E}"/>
    <cellStyle name="Normal 3 2 3 11" xfId="11162" xr:uid="{3978DD33-D792-4221-8599-1F459994AE9B}"/>
    <cellStyle name="Normal 3 2 3 12" xfId="11163" xr:uid="{B5604D8F-A501-4342-A332-39B335643639}"/>
    <cellStyle name="Normal 3 2 3 13" xfId="11164" xr:uid="{44E71770-42AB-4420-AE0D-9FE121C06627}"/>
    <cellStyle name="Normal 3 2 3 14" xfId="11165" xr:uid="{E372BB71-2092-4B64-85B6-5531E9712BF7}"/>
    <cellStyle name="Normal 3 2 3 2" xfId="11166" xr:uid="{8CEFDC0D-CD6B-459A-BA9D-838B3C69DAE9}"/>
    <cellStyle name="Normal 3 2 3 2 10" xfId="11167" xr:uid="{85F79D7A-BD81-4E69-B791-C5562D991F4E}"/>
    <cellStyle name="Normal 3 2 3 2 11" xfId="11168" xr:uid="{88CEC6AF-1292-47CB-817E-3378C8A06E9B}"/>
    <cellStyle name="Normal 3 2 3 2 12" xfId="11169" xr:uid="{95BCFE54-A457-4C7F-93A3-FED498F0EF95}"/>
    <cellStyle name="Normal 3 2 3 2 13" xfId="11170" xr:uid="{CEEA13A0-CCC3-40C8-958E-A8302D164337}"/>
    <cellStyle name="Normal 3 2 3 2 2" xfId="11171" xr:uid="{CB46C62E-8F5C-4FD8-8DB7-ABF8926DEDFF}"/>
    <cellStyle name="Normal 3 2 3 2 2 10" xfId="11172" xr:uid="{40E90BD3-8AAF-4589-8A22-BB1F54861ECD}"/>
    <cellStyle name="Normal 3 2 3 2 2 11" xfId="11173" xr:uid="{93773177-A179-4928-AA35-D33F35C481B2}"/>
    <cellStyle name="Normal 3 2 3 2 2 2" xfId="11174" xr:uid="{D4D47A5C-8900-4E83-B64A-3E9FFFD23944}"/>
    <cellStyle name="Normal 3 2 3 2 2 2 2" xfId="11175" xr:uid="{CE1F3361-EE0E-43B6-B6FB-8497AC7F6338}"/>
    <cellStyle name="Normal 3 2 3 2 2 2 2 2" xfId="11176" xr:uid="{4B7A3017-E1E2-4D86-89B5-2112BA15988C}"/>
    <cellStyle name="Normal 3 2 3 2 2 2 3" xfId="11177" xr:uid="{987C3BE1-062F-450C-AB36-319776B3AFEC}"/>
    <cellStyle name="Normal 3 2 3 2 2 2 4" xfId="11178" xr:uid="{49BB145D-F23F-44E0-8411-2970C5AEC88A}"/>
    <cellStyle name="Normal 3 2 3 2 2 2 5" xfId="11179" xr:uid="{C89A56DA-0B4E-4B7F-A2F7-CAEBC1C1D855}"/>
    <cellStyle name="Normal 3 2 3 2 2 3" xfId="11180" xr:uid="{CDC3D0A3-BF06-4E87-895C-91F1B548EB45}"/>
    <cellStyle name="Normal 3 2 3 2 2 3 2" xfId="11181" xr:uid="{F9303EBF-6FDF-4DC7-B37D-1AEB2AD88C5F}"/>
    <cellStyle name="Normal 3 2 3 2 2 4" xfId="11182" xr:uid="{36B6C72C-4A89-44DC-BD03-CF37792E741C}"/>
    <cellStyle name="Normal 3 2 3 2 2 5" xfId="11183" xr:uid="{216A3AC7-6975-4403-862D-9CED22068E61}"/>
    <cellStyle name="Normal 3 2 3 2 2 6" xfId="11184" xr:uid="{9A0CF67E-0D3F-4F0D-8D0A-2458E88AD7B5}"/>
    <cellStyle name="Normal 3 2 3 2 2 7" xfId="11185" xr:uid="{90D93841-7C31-4CBD-8A99-9BE8AF79A74C}"/>
    <cellStyle name="Normal 3 2 3 2 2 8" xfId="11186" xr:uid="{82F6CC4B-ECE7-4C87-B30A-59BBE0E3B755}"/>
    <cellStyle name="Normal 3 2 3 2 2 9" xfId="11187" xr:uid="{4997AC6F-D45E-4383-A68A-799E61CB3B2A}"/>
    <cellStyle name="Normal 3 2 3 2 3" xfId="11188" xr:uid="{FCAC58DB-D812-418B-ADC0-D847D2DBA9C9}"/>
    <cellStyle name="Normal 3 2 3 2 3 2" xfId="11189" xr:uid="{9E17EA9E-40FC-4772-8D6D-C98F86510DEB}"/>
    <cellStyle name="Normal 3 2 3 2 3 2 2" xfId="11190" xr:uid="{1E56B100-7886-4CD2-B879-1A60F88C9417}"/>
    <cellStyle name="Normal 3 2 3 2 3 3" xfId="11191" xr:uid="{F1697AB0-56BC-4175-876A-97D0C31EE6D6}"/>
    <cellStyle name="Normal 3 2 3 2 3 4" xfId="11192" xr:uid="{844CBC19-95B5-4B38-8565-26447095CF43}"/>
    <cellStyle name="Normal 3 2 3 2 3 5" xfId="11193" xr:uid="{AF1DE37A-D419-44D4-A00A-54ED2F1F489A}"/>
    <cellStyle name="Normal 3 2 3 2 4" xfId="11194" xr:uid="{9EA3061A-206D-4636-8B23-84411ED2CD2F}"/>
    <cellStyle name="Normal 3 2 3 2 4 2" xfId="11195" xr:uid="{DFF09C41-356A-41EB-BF3D-830D7ADC8E45}"/>
    <cellStyle name="Normal 3 2 3 2 5" xfId="11196" xr:uid="{FB09E0D6-D51D-4D7D-A47E-F4DE1A03A537}"/>
    <cellStyle name="Normal 3 2 3 2 6" xfId="11197" xr:uid="{C3C6E8A1-78F8-4713-86EA-2B21620BA4B5}"/>
    <cellStyle name="Normal 3 2 3 2 7" xfId="11198" xr:uid="{9A5D1F20-86A9-4432-A8D2-7315E7502895}"/>
    <cellStyle name="Normal 3 2 3 2 8" xfId="11199" xr:uid="{C905E8B6-42BD-40DD-9AFB-D8DD6601D006}"/>
    <cellStyle name="Normal 3 2 3 2 9" xfId="11200" xr:uid="{97DF58E8-F0AC-4AB1-8EF8-A6E943D35F6C}"/>
    <cellStyle name="Normal 3 2 3 3" xfId="11201" xr:uid="{6F367311-6E38-43A6-9845-F1856D6AD1E8}"/>
    <cellStyle name="Normal 3 2 3 3 10" xfId="11202" xr:uid="{6B503269-6AEB-4A45-B6DB-70D75373F111}"/>
    <cellStyle name="Normal 3 2 3 3 11" xfId="11203" xr:uid="{86D737FF-3CBF-4A16-9DA5-5B8B38FAD599}"/>
    <cellStyle name="Normal 3 2 3 3 2" xfId="11204" xr:uid="{3BFC491A-E803-41D2-8989-E401C2829AFB}"/>
    <cellStyle name="Normal 3 2 3 3 2 2" xfId="11205" xr:uid="{43E9E5D8-9232-4335-99CC-8639D56207C5}"/>
    <cellStyle name="Normal 3 2 3 3 2 2 2" xfId="11206" xr:uid="{D5735800-ADF5-49EA-B5B6-CEFC507E69E5}"/>
    <cellStyle name="Normal 3 2 3 3 2 3" xfId="11207" xr:uid="{5549E77B-5D20-4C16-8374-9FB7325D5770}"/>
    <cellStyle name="Normal 3 2 3 3 2 4" xfId="11208" xr:uid="{EB236B14-4D61-4166-881C-81BA0D3E9AD7}"/>
    <cellStyle name="Normal 3 2 3 3 2 5" xfId="11209" xr:uid="{9260D386-A712-4B69-BCB8-F91E93BFB1AE}"/>
    <cellStyle name="Normal 3 2 3 3 3" xfId="11210" xr:uid="{894C14BB-BF07-4030-968A-316F9772F57E}"/>
    <cellStyle name="Normal 3 2 3 3 3 2" xfId="11211" xr:uid="{BB40A4E4-1123-49F3-B991-3949C0F72BA4}"/>
    <cellStyle name="Normal 3 2 3 3 4" xfId="11212" xr:uid="{E77B738F-2467-414C-B1BD-2065FCEFEA39}"/>
    <cellStyle name="Normal 3 2 3 3 5" xfId="11213" xr:uid="{96B919E0-2861-4D7A-9403-539A672BCBB1}"/>
    <cellStyle name="Normal 3 2 3 3 6" xfId="11214" xr:uid="{50C087A7-42EA-443B-B8EC-0790D06A1A31}"/>
    <cellStyle name="Normal 3 2 3 3 7" xfId="11215" xr:uid="{5B1D8E43-A1EF-4F67-BD32-7523FDE8AA47}"/>
    <cellStyle name="Normal 3 2 3 3 8" xfId="11216" xr:uid="{853F1E52-7F89-43A1-A495-5CF99EE76F9B}"/>
    <cellStyle name="Normal 3 2 3 3 9" xfId="11217" xr:uid="{A7924403-A230-4BAD-A315-15FC491B44A5}"/>
    <cellStyle name="Normal 3 2 3 4" xfId="11218" xr:uid="{0E8225F1-6D38-48FA-AF64-82DF45FFBC60}"/>
    <cellStyle name="Normal 3 2 3 4 2" xfId="11219" xr:uid="{CC5469AB-FA40-4E54-85AC-BBAFB7129FC6}"/>
    <cellStyle name="Normal 3 2 3 4 2 2" xfId="11220" xr:uid="{F0C1EBCA-AC35-472D-AAC2-B99718A7BD5F}"/>
    <cellStyle name="Normal 3 2 3 4 3" xfId="11221" xr:uid="{0451874B-49CE-4E77-AD19-33E881DFC669}"/>
    <cellStyle name="Normal 3 2 3 4 4" xfId="11222" xr:uid="{16F5DCB0-F66D-43A7-8940-CB8D1954F841}"/>
    <cellStyle name="Normal 3 2 3 4 5" xfId="11223" xr:uid="{4553BCA8-85CD-43B3-B84D-1C53C0A22769}"/>
    <cellStyle name="Normal 3 2 3 5" xfId="11224" xr:uid="{55942284-9433-40BD-8216-066C48C3D627}"/>
    <cellStyle name="Normal 3 2 3 5 2" xfId="11225" xr:uid="{C1989CFB-B7FA-4EED-BD59-DA8723DE4ECC}"/>
    <cellStyle name="Normal 3 2 3 6" xfId="11226" xr:uid="{C6BCAABD-90F7-4379-8C12-74374094D3C1}"/>
    <cellStyle name="Normal 3 2 3 7" xfId="11227" xr:uid="{32EF64EA-C00D-45F3-9B4C-8141B997D6D5}"/>
    <cellStyle name="Normal 3 2 3 8" xfId="11228" xr:uid="{C7BE123A-E8FC-40F9-A0E4-DF0192AD6C0A}"/>
    <cellStyle name="Normal 3 2 3 9" xfId="11229" xr:uid="{EDF99932-47DA-40D8-B826-51F89B2B7551}"/>
    <cellStyle name="Normal 3 2 30" xfId="11230" xr:uid="{6CB97F78-3686-4E70-A0DE-718124F30A56}"/>
    <cellStyle name="Normal 3 2 31" xfId="11231" xr:uid="{6196F0DD-36CE-42DA-B2BA-EF35C84369D4}"/>
    <cellStyle name="Normal 3 2 32" xfId="11232" xr:uid="{22C4DB68-A7FD-4218-A4C2-98550DCF4C76}"/>
    <cellStyle name="Normal 3 2 33" xfId="11233" xr:uid="{04797BBD-9CAB-4627-88DC-36B920400AD6}"/>
    <cellStyle name="Normal 3 2 34" xfId="11234" xr:uid="{99A7F2BB-8378-49EC-9EA2-2724BBE803B4}"/>
    <cellStyle name="Normal 3 2 35" xfId="11235" xr:uid="{C49BB1D2-FA7B-4719-8487-9167C824DA4E}"/>
    <cellStyle name="Normal 3 2 36" xfId="11236" xr:uid="{F1EEBC90-A219-4C1D-A12F-0C5A5C6D1B66}"/>
    <cellStyle name="Normal 3 2 37" xfId="11237" xr:uid="{2F42F1B3-D214-4065-B6E2-F99F74828132}"/>
    <cellStyle name="Normal 3 2 38" xfId="11238" xr:uid="{E39163AC-C41D-46DD-9A58-036915D6DB9C}"/>
    <cellStyle name="Normal 3 2 39" xfId="11239" xr:uid="{DE85C5A1-2AA1-4B04-82CC-2A31821AAB58}"/>
    <cellStyle name="Normal 3 2 4" xfId="11240" xr:uid="{498398CB-5EF6-42AE-B589-0A14B6EC9A61}"/>
    <cellStyle name="Normal 3 2 4 10" xfId="11241" xr:uid="{421F69A1-2E95-4D46-86A8-D988891D7298}"/>
    <cellStyle name="Normal 3 2 4 11" xfId="11242" xr:uid="{EFB52BBD-4055-429D-BAC9-FE34A89C0E1A}"/>
    <cellStyle name="Normal 3 2 4 12" xfId="11243" xr:uid="{8DE424A4-E34B-4156-AFE3-F178C7AE2993}"/>
    <cellStyle name="Normal 3 2 4 13" xfId="11244" xr:uid="{B38CA1A1-E865-407B-A4DF-B16A41D87E4E}"/>
    <cellStyle name="Normal 3 2 4 14" xfId="11245" xr:uid="{81C0DF44-7C8C-44FD-8151-F59B74EBE90C}"/>
    <cellStyle name="Normal 3 2 4 2" xfId="11246" xr:uid="{0F18393C-18DF-43A3-BEF8-A72F59110AAC}"/>
    <cellStyle name="Normal 3 2 4 2 10" xfId="11247" xr:uid="{93C41644-F405-45DD-8973-FCBC977E1AEE}"/>
    <cellStyle name="Normal 3 2 4 2 11" xfId="11248" xr:uid="{9D904AFC-A089-42B4-AAFF-1EB2B031EBF0}"/>
    <cellStyle name="Normal 3 2 4 2 12" xfId="11249" xr:uid="{D23D60D4-C1CD-4F9F-BE34-BE7AF7222327}"/>
    <cellStyle name="Normal 3 2 4 2 13" xfId="11250" xr:uid="{05672485-E1E6-4017-B887-E347682068AD}"/>
    <cellStyle name="Normal 3 2 4 2 2" xfId="11251" xr:uid="{E4A10202-45E9-4BED-9CD5-04BF594086B5}"/>
    <cellStyle name="Normal 3 2 4 2 2 10" xfId="11252" xr:uid="{7C422B49-896D-46D1-971B-DA0D1285179E}"/>
    <cellStyle name="Normal 3 2 4 2 2 11" xfId="11253" xr:uid="{451A2941-1743-4312-B968-3B3D9C280367}"/>
    <cellStyle name="Normal 3 2 4 2 2 2" xfId="11254" xr:uid="{EB6B8C76-89D0-4145-8BCC-85D6EB1FC687}"/>
    <cellStyle name="Normal 3 2 4 2 2 2 2" xfId="11255" xr:uid="{A1638B8C-F7F7-4AB1-83B6-E90B746B135F}"/>
    <cellStyle name="Normal 3 2 4 2 2 2 2 2" xfId="11256" xr:uid="{6B18CE54-85DE-4F57-9F8B-0E7A64E325EC}"/>
    <cellStyle name="Normal 3 2 4 2 2 2 3" xfId="11257" xr:uid="{A0D28EEC-C341-4F17-BCD6-E2E85B2D3E08}"/>
    <cellStyle name="Normal 3 2 4 2 2 2 4" xfId="11258" xr:uid="{796526DC-693C-4147-9159-7D7E43769D74}"/>
    <cellStyle name="Normal 3 2 4 2 2 2 5" xfId="11259" xr:uid="{52A384CD-2D0C-4DF5-B72C-02B19005FC75}"/>
    <cellStyle name="Normal 3 2 4 2 2 3" xfId="11260" xr:uid="{16708CB8-E958-4474-B10B-69D77F7B0745}"/>
    <cellStyle name="Normal 3 2 4 2 2 3 2" xfId="11261" xr:uid="{90727AAD-F251-4467-9593-CFF26C811FEF}"/>
    <cellStyle name="Normal 3 2 4 2 2 4" xfId="11262" xr:uid="{B7B8DE56-BB0B-43E9-A4B3-8D809C6896DD}"/>
    <cellStyle name="Normal 3 2 4 2 2 5" xfId="11263" xr:uid="{55E153C0-4D87-45AF-9591-E676A252E37E}"/>
    <cellStyle name="Normal 3 2 4 2 2 6" xfId="11264" xr:uid="{45413464-01FF-42A3-9ED9-69A0204080AE}"/>
    <cellStyle name="Normal 3 2 4 2 2 7" xfId="11265" xr:uid="{4FDDBCE7-3F2C-485D-93F0-DF5DCCBB37F3}"/>
    <cellStyle name="Normal 3 2 4 2 2 8" xfId="11266" xr:uid="{ABC7A8DD-2A4E-4C72-8607-3828577A9F7D}"/>
    <cellStyle name="Normal 3 2 4 2 2 9" xfId="11267" xr:uid="{7C67EEE1-423E-478C-9C4B-5E4BCD01BAF7}"/>
    <cellStyle name="Normal 3 2 4 2 3" xfId="11268" xr:uid="{D7B14848-B444-4B18-93B5-5D6D14BA3AD7}"/>
    <cellStyle name="Normal 3 2 4 2 3 2" xfId="11269" xr:uid="{02B1F76C-28C8-4500-9E1E-E78472BA50D2}"/>
    <cellStyle name="Normal 3 2 4 2 3 2 2" xfId="11270" xr:uid="{3D52093A-517F-4B9D-8D24-605C496521D4}"/>
    <cellStyle name="Normal 3 2 4 2 3 3" xfId="11271" xr:uid="{FEA425B8-121C-4C60-8571-EC7328904C92}"/>
    <cellStyle name="Normal 3 2 4 2 3 4" xfId="11272" xr:uid="{CB4C6BEC-24FF-4B31-B9D0-15BA144E518D}"/>
    <cellStyle name="Normal 3 2 4 2 3 5" xfId="11273" xr:uid="{B76CD37F-CA35-46E0-8D9A-4878181B24F7}"/>
    <cellStyle name="Normal 3 2 4 2 4" xfId="11274" xr:uid="{D21CFE2C-E8D2-4F81-A1EA-FFFAEE41EAA9}"/>
    <cellStyle name="Normal 3 2 4 2 4 2" xfId="11275" xr:uid="{95EF3FA8-56D8-4262-9377-3ABC7B923B17}"/>
    <cellStyle name="Normal 3 2 4 2 5" xfId="11276" xr:uid="{FC36B436-3CD7-4DCA-BEA6-58537457E2D9}"/>
    <cellStyle name="Normal 3 2 4 2 6" xfId="11277" xr:uid="{28CE5655-FCCC-4D7C-BC04-EF4336F74F6C}"/>
    <cellStyle name="Normal 3 2 4 2 7" xfId="11278" xr:uid="{5A65FC49-CC90-4EC7-9AEA-888D8A8ED03E}"/>
    <cellStyle name="Normal 3 2 4 2 8" xfId="11279" xr:uid="{D691F618-5C38-47C2-8371-A348567FB844}"/>
    <cellStyle name="Normal 3 2 4 2 9" xfId="11280" xr:uid="{B65C6538-F5A8-429B-B276-8804FB2F40F4}"/>
    <cellStyle name="Normal 3 2 4 3" xfId="11281" xr:uid="{E7D8B5C2-8022-44AF-BB9E-53A2D060C182}"/>
    <cellStyle name="Normal 3 2 4 3 10" xfId="11282" xr:uid="{1506CF71-E472-4B65-8337-71DA6DB0E868}"/>
    <cellStyle name="Normal 3 2 4 3 11" xfId="11283" xr:uid="{DEE2C1ED-ED59-4468-94B1-0CE70C53499E}"/>
    <cellStyle name="Normal 3 2 4 3 2" xfId="11284" xr:uid="{4469F73C-5680-4CEB-8705-22AF97AF6E69}"/>
    <cellStyle name="Normal 3 2 4 3 2 2" xfId="11285" xr:uid="{684EE045-920B-40B1-A38F-BBD51CE7F3DD}"/>
    <cellStyle name="Normal 3 2 4 3 2 2 2" xfId="11286" xr:uid="{C97796D3-9102-4087-92E4-E6A23C41246E}"/>
    <cellStyle name="Normal 3 2 4 3 2 3" xfId="11287" xr:uid="{DB4C3669-7977-4629-93A1-6679FA6FFF6D}"/>
    <cellStyle name="Normal 3 2 4 3 2 4" xfId="11288" xr:uid="{C0E25D08-C2D7-4511-95F5-28BF83C7FE2A}"/>
    <cellStyle name="Normal 3 2 4 3 2 5" xfId="11289" xr:uid="{E3B39114-CC25-4114-A93E-435B050E58B8}"/>
    <cellStyle name="Normal 3 2 4 3 3" xfId="11290" xr:uid="{0A907A67-3C5F-40DD-9364-B6C288151914}"/>
    <cellStyle name="Normal 3 2 4 3 3 2" xfId="11291" xr:uid="{3965EC60-B244-4F9F-A5AB-3AD35CB028C6}"/>
    <cellStyle name="Normal 3 2 4 3 4" xfId="11292" xr:uid="{D3F62E20-1DCC-49DE-872D-34B90146EC56}"/>
    <cellStyle name="Normal 3 2 4 3 5" xfId="11293" xr:uid="{8A8F45A5-9CB4-48F5-942F-7F0AC21B6B99}"/>
    <cellStyle name="Normal 3 2 4 3 6" xfId="11294" xr:uid="{268D5245-47DC-4393-9B42-616B363466DC}"/>
    <cellStyle name="Normal 3 2 4 3 7" xfId="11295" xr:uid="{99897156-B3E4-4731-8273-F732B5C4BDB0}"/>
    <cellStyle name="Normal 3 2 4 3 8" xfId="11296" xr:uid="{2D83D415-51F0-4C5E-926A-8E9A76AC3F87}"/>
    <cellStyle name="Normal 3 2 4 3 9" xfId="11297" xr:uid="{2CBD5B19-4B34-4A0C-998D-2232B9C90669}"/>
    <cellStyle name="Normal 3 2 4 4" xfId="11298" xr:uid="{4C6C68AE-366D-40F5-A09C-6EEC78C80E82}"/>
    <cellStyle name="Normal 3 2 4 4 2" xfId="11299" xr:uid="{C80CB6DD-5CCD-4ED4-8501-086545A2C057}"/>
    <cellStyle name="Normal 3 2 4 4 2 2" xfId="11300" xr:uid="{4F592D31-5FF7-452E-B010-B6FB8BF44027}"/>
    <cellStyle name="Normal 3 2 4 4 3" xfId="11301" xr:uid="{D6E189DB-3733-411D-BA79-09C4FEDE90CA}"/>
    <cellStyle name="Normal 3 2 4 4 4" xfId="11302" xr:uid="{2B29C3D1-1262-4125-84EF-58C28E2EF496}"/>
    <cellStyle name="Normal 3 2 4 4 5" xfId="11303" xr:uid="{BC5D894D-72C0-4A63-93D6-6FE0C13F1B72}"/>
    <cellStyle name="Normal 3 2 4 5" xfId="11304" xr:uid="{2EC283C1-42E9-4138-B288-992F1C710FF2}"/>
    <cellStyle name="Normal 3 2 4 5 2" xfId="11305" xr:uid="{B23AAE79-2FDE-4F4F-9F9B-9E326F8E9F15}"/>
    <cellStyle name="Normal 3 2 4 6" xfId="11306" xr:uid="{DA6E52D8-9321-4E1C-A5EC-68A77FB07FDF}"/>
    <cellStyle name="Normal 3 2 4 7" xfId="11307" xr:uid="{33166CE9-D374-4831-BCF4-7292AE9F9718}"/>
    <cellStyle name="Normal 3 2 4 8" xfId="11308" xr:uid="{3B3907F7-C044-4EF4-982F-B3D3515457B7}"/>
    <cellStyle name="Normal 3 2 4 9" xfId="11309" xr:uid="{21529C20-7D6A-4D9C-BB2D-94ADCA0A7B5B}"/>
    <cellStyle name="Normal 3 2 5" xfId="11310" xr:uid="{3C55F69B-95E0-41B3-9EB4-09812A8E00C7}"/>
    <cellStyle name="Normal 3 2 5 10" xfId="11311" xr:uid="{0A52F1F4-822F-442B-A7DA-299C3420CC6D}"/>
    <cellStyle name="Normal 3 2 5 11" xfId="11312" xr:uid="{C756FCF9-2F8F-4DBB-BECF-4AC30A868B31}"/>
    <cellStyle name="Normal 3 2 5 12" xfId="11313" xr:uid="{5A05DB46-E092-4D84-84FD-0358B6CAB32F}"/>
    <cellStyle name="Normal 3 2 5 13" xfId="11314" xr:uid="{C96ED159-EFA5-4D8D-9A4E-969CFF57720C}"/>
    <cellStyle name="Normal 3 2 5 14" xfId="11315" xr:uid="{03E42F58-DAE3-4DD0-B70C-7B5766F0BC97}"/>
    <cellStyle name="Normal 3 2 5 2" xfId="11316" xr:uid="{1D6BA199-566E-422D-859F-FE607BE76439}"/>
    <cellStyle name="Normal 3 2 5 2 10" xfId="11317" xr:uid="{962BE909-302F-4D35-A603-95E257797C32}"/>
    <cellStyle name="Normal 3 2 5 2 11" xfId="11318" xr:uid="{2EC7DE2B-6820-42AF-B638-B2CAE3D29C9A}"/>
    <cellStyle name="Normal 3 2 5 2 12" xfId="11319" xr:uid="{D33AEB92-DECE-4362-BE35-2E4E2EAD4CD1}"/>
    <cellStyle name="Normal 3 2 5 2 13" xfId="11320" xr:uid="{89A10ABC-B351-4613-9664-C0AD05A447DC}"/>
    <cellStyle name="Normal 3 2 5 2 2" xfId="11321" xr:uid="{75595ACE-F314-4327-930B-6BE2F560C4EE}"/>
    <cellStyle name="Normal 3 2 5 2 2 10" xfId="11322" xr:uid="{0201B366-4E1D-45BE-97E1-8F2069679378}"/>
    <cellStyle name="Normal 3 2 5 2 2 11" xfId="11323" xr:uid="{461ED12B-464D-4C16-97C5-1A3DC3ADD272}"/>
    <cellStyle name="Normal 3 2 5 2 2 2" xfId="11324" xr:uid="{EE17C910-5DDB-42A4-A766-2C4BBD158280}"/>
    <cellStyle name="Normal 3 2 5 2 2 2 2" xfId="11325" xr:uid="{24EAEC98-C0DD-49EA-B264-1C04831D3E78}"/>
    <cellStyle name="Normal 3 2 5 2 2 2 2 2" xfId="11326" xr:uid="{54EEB684-1403-4D92-A0FF-69AED64856EF}"/>
    <cellStyle name="Normal 3 2 5 2 2 2 3" xfId="11327" xr:uid="{32A40D0F-6C3D-47EA-B93D-751C8A99EAED}"/>
    <cellStyle name="Normal 3 2 5 2 2 2 4" xfId="11328" xr:uid="{61D8671C-9C55-4F0B-998C-0E16AE02A3C0}"/>
    <cellStyle name="Normal 3 2 5 2 2 2 5" xfId="11329" xr:uid="{50B3EA9E-8873-4CEB-822F-A12EFDB44717}"/>
    <cellStyle name="Normal 3 2 5 2 2 3" xfId="11330" xr:uid="{099B901A-939F-44CC-BF8B-D790676D8762}"/>
    <cellStyle name="Normal 3 2 5 2 2 3 2" xfId="11331" xr:uid="{CCD2A294-0765-4C54-9639-9A02E32A17E8}"/>
    <cellStyle name="Normal 3 2 5 2 2 4" xfId="11332" xr:uid="{78D7584E-36A7-4A6B-A417-04BAA13B434C}"/>
    <cellStyle name="Normal 3 2 5 2 2 5" xfId="11333" xr:uid="{7E896A23-BB90-4D43-92BA-339AE3277748}"/>
    <cellStyle name="Normal 3 2 5 2 2 6" xfId="11334" xr:uid="{CA76B5F2-C686-4F8A-A70B-C44E796F11A9}"/>
    <cellStyle name="Normal 3 2 5 2 2 7" xfId="11335" xr:uid="{A68E0BB2-6152-47E5-AB71-5CA4E78126B9}"/>
    <cellStyle name="Normal 3 2 5 2 2 8" xfId="11336" xr:uid="{5F1F8732-1E84-4DC4-A36A-4329B8740C47}"/>
    <cellStyle name="Normal 3 2 5 2 2 9" xfId="11337" xr:uid="{F9AE1DD9-2AB4-4D4D-9F70-65CFC6A1A223}"/>
    <cellStyle name="Normal 3 2 5 2 3" xfId="11338" xr:uid="{F1C7DFAA-1BD9-4010-80F6-E8D7AC6C0DF8}"/>
    <cellStyle name="Normal 3 2 5 2 3 2" xfId="11339" xr:uid="{A0D25C7D-802E-4368-BC63-CCEE4E69079C}"/>
    <cellStyle name="Normal 3 2 5 2 3 2 2" xfId="11340" xr:uid="{F5F73DBC-A14E-49EB-AF1D-0E8B65FF080C}"/>
    <cellStyle name="Normal 3 2 5 2 3 3" xfId="11341" xr:uid="{BF6905F5-3D3E-4AE3-B172-3770B52B475D}"/>
    <cellStyle name="Normal 3 2 5 2 3 4" xfId="11342" xr:uid="{8FF8F236-1FAE-41F1-ABAF-43C7D39840C2}"/>
    <cellStyle name="Normal 3 2 5 2 3 5" xfId="11343" xr:uid="{7FEB399E-EA81-499B-8596-4619FED3CA78}"/>
    <cellStyle name="Normal 3 2 5 2 4" xfId="11344" xr:uid="{348FB960-C71F-4344-8419-BD8865BA19F0}"/>
    <cellStyle name="Normal 3 2 5 2 4 2" xfId="11345" xr:uid="{C0C254CE-F9D6-4D7B-A7F8-DE323A3444FF}"/>
    <cellStyle name="Normal 3 2 5 2 5" xfId="11346" xr:uid="{0C9300C5-6F66-4F0C-B183-0511367A1368}"/>
    <cellStyle name="Normal 3 2 5 2 6" xfId="11347" xr:uid="{E4FBDF95-B5FC-4444-99C9-681C5281BAC6}"/>
    <cellStyle name="Normal 3 2 5 2 7" xfId="11348" xr:uid="{A92440FF-0620-451A-A852-1E38F46F55C3}"/>
    <cellStyle name="Normal 3 2 5 2 8" xfId="11349" xr:uid="{A7319070-8B48-48BE-A757-FC56C1D87EAE}"/>
    <cellStyle name="Normal 3 2 5 2 9" xfId="11350" xr:uid="{A9FF1C41-D76D-4901-87BE-7F5F2D6D60F7}"/>
    <cellStyle name="Normal 3 2 5 3" xfId="11351" xr:uid="{6C355C58-74A6-423D-BEED-ED757C4DB0B4}"/>
    <cellStyle name="Normal 3 2 5 3 10" xfId="11352" xr:uid="{A74C145A-9241-4C4C-98EC-7AE4D9CD788F}"/>
    <cellStyle name="Normal 3 2 5 3 11" xfId="11353" xr:uid="{E5218B06-9C82-4BBE-91D7-9950CE99458A}"/>
    <cellStyle name="Normal 3 2 5 3 2" xfId="11354" xr:uid="{E7B30FFB-B5F6-4DD0-B164-6C7085B6546C}"/>
    <cellStyle name="Normal 3 2 5 3 2 2" xfId="11355" xr:uid="{F09777A5-D4EA-4A3C-9749-128BAEBC8604}"/>
    <cellStyle name="Normal 3 2 5 3 2 2 2" xfId="11356" xr:uid="{1FD0763E-0661-41F8-BD7F-FD491B947605}"/>
    <cellStyle name="Normal 3 2 5 3 2 3" xfId="11357" xr:uid="{0EA838CE-5D97-4B97-9918-55B479F491E4}"/>
    <cellStyle name="Normal 3 2 5 3 2 4" xfId="11358" xr:uid="{1D1AA1F1-EE4C-408D-9E53-70A07B6C8CD5}"/>
    <cellStyle name="Normal 3 2 5 3 2 5" xfId="11359" xr:uid="{73B5AAA4-A640-4297-9753-50C654672678}"/>
    <cellStyle name="Normal 3 2 5 3 3" xfId="11360" xr:uid="{9736DB2C-70C5-4583-8283-557A678A518D}"/>
    <cellStyle name="Normal 3 2 5 3 3 2" xfId="11361" xr:uid="{F6D71961-09F3-4662-96C5-48D01879FAC6}"/>
    <cellStyle name="Normal 3 2 5 3 4" xfId="11362" xr:uid="{A8A6F80E-1F9B-418C-B1AF-C29559D5B340}"/>
    <cellStyle name="Normal 3 2 5 3 5" xfId="11363" xr:uid="{F16DC361-49C9-407C-A608-04EE078DD709}"/>
    <cellStyle name="Normal 3 2 5 3 6" xfId="11364" xr:uid="{4530CF98-B8B0-4E0B-B963-93B54C917DFF}"/>
    <cellStyle name="Normal 3 2 5 3 7" xfId="11365" xr:uid="{FC73EB19-1368-4EC3-9C1B-EE1A009F9B85}"/>
    <cellStyle name="Normal 3 2 5 3 8" xfId="11366" xr:uid="{7C4F2A6B-A977-4130-B230-F323459E8A9A}"/>
    <cellStyle name="Normal 3 2 5 3 9" xfId="11367" xr:uid="{84861043-D368-4D15-A068-59CA8E217409}"/>
    <cellStyle name="Normal 3 2 5 4" xfId="11368" xr:uid="{B742C2C2-6BCD-4807-A60D-565AE21AC938}"/>
    <cellStyle name="Normal 3 2 5 4 2" xfId="11369" xr:uid="{DAABE97B-3B3F-4CAD-866E-E905A98F170E}"/>
    <cellStyle name="Normal 3 2 5 4 2 2" xfId="11370" xr:uid="{B31D8C80-F106-48B9-B467-EBDEAF98EC65}"/>
    <cellStyle name="Normal 3 2 5 4 3" xfId="11371" xr:uid="{2399958D-DED4-407A-8197-BC89C6B51358}"/>
    <cellStyle name="Normal 3 2 5 4 4" xfId="11372" xr:uid="{E9A890E4-F4B4-482B-8D24-D279200A48D0}"/>
    <cellStyle name="Normal 3 2 5 4 5" xfId="11373" xr:uid="{BFDC0A75-2FB1-4351-9FAD-EE2FF8023A8B}"/>
    <cellStyle name="Normal 3 2 5 5" xfId="11374" xr:uid="{3AEF4B69-B2A7-4D74-87B9-6FE1D922A542}"/>
    <cellStyle name="Normal 3 2 5 5 2" xfId="11375" xr:uid="{A77DB24F-4A82-47BB-AE3E-42FFE8BC0A59}"/>
    <cellStyle name="Normal 3 2 5 6" xfId="11376" xr:uid="{F3484E6C-B345-46E8-969B-E13700E5565F}"/>
    <cellStyle name="Normal 3 2 5 7" xfId="11377" xr:uid="{5B26745F-A9E9-455F-891B-B9F7FC176A6E}"/>
    <cellStyle name="Normal 3 2 5 8" xfId="11378" xr:uid="{CC5EAA4C-2DA9-4246-A10F-5B63305DB8B5}"/>
    <cellStyle name="Normal 3 2 5 9" xfId="11379" xr:uid="{4996AD52-D286-4A90-AA87-2DE5382B06FC}"/>
    <cellStyle name="Normal 3 2 6" xfId="11380" xr:uid="{48E218D8-04B5-498E-8D56-5C9B31F722CB}"/>
    <cellStyle name="Normal 3 2 6 10" xfId="11381" xr:uid="{C8118503-977F-49F2-A796-72B679FDA687}"/>
    <cellStyle name="Normal 3 2 6 11" xfId="11382" xr:uid="{1C6B1906-0B1E-4751-9884-D736252996F1}"/>
    <cellStyle name="Normal 3 2 6 12" xfId="11383" xr:uid="{9356FF34-136C-4854-AF59-53EADDB295B5}"/>
    <cellStyle name="Normal 3 2 6 13" xfId="11384" xr:uid="{B8B0B3F5-709E-4654-A646-53C918B5096A}"/>
    <cellStyle name="Normal 3 2 6 14" xfId="11385" xr:uid="{0ED1A19D-E272-415D-BA65-E66A8764BDD1}"/>
    <cellStyle name="Normal 3 2 6 2" xfId="11386" xr:uid="{488A20DB-22D2-49B3-B9F5-31EA776FBD1F}"/>
    <cellStyle name="Normal 3 2 6 2 10" xfId="11387" xr:uid="{DEC3EB39-A559-4CC1-BB44-0BDB21AF92FA}"/>
    <cellStyle name="Normal 3 2 6 2 11" xfId="11388" xr:uid="{01799629-5AE9-4740-B302-44CB499EE684}"/>
    <cellStyle name="Normal 3 2 6 2 12" xfId="11389" xr:uid="{F1334DC4-4000-4C2D-BBFD-1FBACB76C89A}"/>
    <cellStyle name="Normal 3 2 6 2 13" xfId="11390" xr:uid="{651497CB-AB2E-47C3-BE8B-26B43B127FCD}"/>
    <cellStyle name="Normal 3 2 6 2 2" xfId="11391" xr:uid="{7C70836D-7C5F-4990-8754-9C10813CB64B}"/>
    <cellStyle name="Normal 3 2 6 2 2 10" xfId="11392" xr:uid="{CB28B41B-6661-4B85-A37C-F5F1A5B0CA86}"/>
    <cellStyle name="Normal 3 2 6 2 2 11" xfId="11393" xr:uid="{4468AEFC-274D-4041-8838-CF9AD91BF09B}"/>
    <cellStyle name="Normal 3 2 6 2 2 2" xfId="11394" xr:uid="{06FAFAC7-9026-462B-99E9-2621F12399A0}"/>
    <cellStyle name="Normal 3 2 6 2 2 2 2" xfId="11395" xr:uid="{7227E806-D2F4-4C67-BA4B-BF6B89F57FCF}"/>
    <cellStyle name="Normal 3 2 6 2 2 2 2 2" xfId="11396" xr:uid="{5A4A1D57-44DD-4B06-A88F-EC446546442D}"/>
    <cellStyle name="Normal 3 2 6 2 2 2 3" xfId="11397" xr:uid="{064D7226-60DF-432C-B37F-14C050E22566}"/>
    <cellStyle name="Normal 3 2 6 2 2 2 4" xfId="11398" xr:uid="{4BFEDD31-685F-4C5C-BFB5-8E6EB6DCAB14}"/>
    <cellStyle name="Normal 3 2 6 2 2 2 5" xfId="11399" xr:uid="{C4C65162-DA6E-483D-B46D-2AF4EFBA7BED}"/>
    <cellStyle name="Normal 3 2 6 2 2 3" xfId="11400" xr:uid="{A1B342AF-03B8-4998-BD2D-4DE1E4A95D4C}"/>
    <cellStyle name="Normal 3 2 6 2 2 3 2" xfId="11401" xr:uid="{0EC66147-5CA3-4598-87C0-12B231B8980B}"/>
    <cellStyle name="Normal 3 2 6 2 2 4" xfId="11402" xr:uid="{36D5C887-91C5-4355-AA11-7E7F54906553}"/>
    <cellStyle name="Normal 3 2 6 2 2 5" xfId="11403" xr:uid="{F52521E5-FBD2-4A33-908A-85B8B2149B10}"/>
    <cellStyle name="Normal 3 2 6 2 2 6" xfId="11404" xr:uid="{B9A81949-6CE1-4440-8478-94F8CF488C7E}"/>
    <cellStyle name="Normal 3 2 6 2 2 7" xfId="11405" xr:uid="{DDCE577E-E3D1-40B1-84EE-CEFA779C34E0}"/>
    <cellStyle name="Normal 3 2 6 2 2 8" xfId="11406" xr:uid="{FBC562F4-1D06-4568-9214-3AEBA7224821}"/>
    <cellStyle name="Normal 3 2 6 2 2 9" xfId="11407" xr:uid="{4F7DAE62-E717-4BC8-871E-48E3DF40FECC}"/>
    <cellStyle name="Normal 3 2 6 2 3" xfId="11408" xr:uid="{2A4B68E2-14EA-4DA3-A1E6-3762D54D15C6}"/>
    <cellStyle name="Normal 3 2 6 2 3 2" xfId="11409" xr:uid="{E77AC40D-1709-42A9-8FFD-C7371E340E84}"/>
    <cellStyle name="Normal 3 2 6 2 3 2 2" xfId="11410" xr:uid="{0E04084A-F1E7-4018-928F-A183F8A543D3}"/>
    <cellStyle name="Normal 3 2 6 2 3 3" xfId="11411" xr:uid="{C23CD697-59B5-4AF0-AB6E-F3F4F49809B7}"/>
    <cellStyle name="Normal 3 2 6 2 3 4" xfId="11412" xr:uid="{07531402-B9A4-40EC-9250-D5336CA03519}"/>
    <cellStyle name="Normal 3 2 6 2 3 5" xfId="11413" xr:uid="{9E3A0E78-3921-485B-B201-DBA050F12424}"/>
    <cellStyle name="Normal 3 2 6 2 4" xfId="11414" xr:uid="{8F35DB1E-74D1-4C4D-9465-6CBF6D84533E}"/>
    <cellStyle name="Normal 3 2 6 2 4 2" xfId="11415" xr:uid="{03FC46B0-10B8-41F4-BAAF-97E851734292}"/>
    <cellStyle name="Normal 3 2 6 2 5" xfId="11416" xr:uid="{F12F7039-9D62-415E-B95B-4DBA75A80BBA}"/>
    <cellStyle name="Normal 3 2 6 2 6" xfId="11417" xr:uid="{A9923071-3B4C-439A-8A81-5FB7ABF8F0BF}"/>
    <cellStyle name="Normal 3 2 6 2 7" xfId="11418" xr:uid="{576587CA-8747-4897-96CF-4038B56CE827}"/>
    <cellStyle name="Normal 3 2 6 2 8" xfId="11419" xr:uid="{70DB96F5-9A7A-48A4-BF18-6CEBCC84B721}"/>
    <cellStyle name="Normal 3 2 6 2 9" xfId="11420" xr:uid="{85240278-7A03-4DE2-AEBB-5163469CC2BB}"/>
    <cellStyle name="Normal 3 2 6 3" xfId="11421" xr:uid="{BE56933D-0C6C-47E4-9F9B-B1F09DE6D138}"/>
    <cellStyle name="Normal 3 2 6 3 10" xfId="11422" xr:uid="{A77A85FC-ED5B-4126-AB0D-E9E5EE8C1F80}"/>
    <cellStyle name="Normal 3 2 6 3 11" xfId="11423" xr:uid="{72AE2A3D-837B-4467-81ED-1B8B22F63357}"/>
    <cellStyle name="Normal 3 2 6 3 2" xfId="11424" xr:uid="{4DBD25FD-25EB-4EB9-B6DE-876564BFC5AC}"/>
    <cellStyle name="Normal 3 2 6 3 2 2" xfId="11425" xr:uid="{C86C8441-1EC8-47F8-AD59-40E14EEE6CA0}"/>
    <cellStyle name="Normal 3 2 6 3 2 2 2" xfId="11426" xr:uid="{725FCC85-3D22-4C31-B023-FC50AA6F945A}"/>
    <cellStyle name="Normal 3 2 6 3 2 3" xfId="11427" xr:uid="{774E8962-4174-492F-A949-7977DDC0EC8A}"/>
    <cellStyle name="Normal 3 2 6 3 2 4" xfId="11428" xr:uid="{180984D5-62D4-4079-899C-F86D379F3201}"/>
    <cellStyle name="Normal 3 2 6 3 2 5" xfId="11429" xr:uid="{1CA59AFE-988D-454C-BD06-131DD76A53CB}"/>
    <cellStyle name="Normal 3 2 6 3 3" xfId="11430" xr:uid="{02B86D77-D099-47BB-8CCC-5F41430F7C55}"/>
    <cellStyle name="Normal 3 2 6 3 3 2" xfId="11431" xr:uid="{32E786AD-B654-4C45-B4D7-D003C237B3B5}"/>
    <cellStyle name="Normal 3 2 6 3 4" xfId="11432" xr:uid="{A8506748-1F48-4487-B9E2-5DBD38E6C037}"/>
    <cellStyle name="Normal 3 2 6 3 5" xfId="11433" xr:uid="{B1FAF9DB-6092-4B4D-A32A-23C1E3CE2D7E}"/>
    <cellStyle name="Normal 3 2 6 3 6" xfId="11434" xr:uid="{F4D4F5A5-6B12-4B50-A86E-BD393CC929DB}"/>
    <cellStyle name="Normal 3 2 6 3 7" xfId="11435" xr:uid="{697800BC-EA0F-480D-A49E-63937DA23808}"/>
    <cellStyle name="Normal 3 2 6 3 8" xfId="11436" xr:uid="{C0F06196-D9A2-4A83-93F0-FCFC8E8A5572}"/>
    <cellStyle name="Normal 3 2 6 3 9" xfId="11437" xr:uid="{4C6FD7DD-119C-43C5-B1CF-D53F1DECDDEE}"/>
    <cellStyle name="Normal 3 2 6 4" xfId="11438" xr:uid="{59E48F3B-B8ED-499E-90CA-ED8BFACDBD1A}"/>
    <cellStyle name="Normal 3 2 6 4 2" xfId="11439" xr:uid="{BA478D97-C63B-4930-8ECA-DBB6850661E5}"/>
    <cellStyle name="Normal 3 2 6 4 2 2" xfId="11440" xr:uid="{484A82C4-BAA7-4456-9BE1-1025788CB380}"/>
    <cellStyle name="Normal 3 2 6 4 3" xfId="11441" xr:uid="{24588B62-CD52-49DC-84DE-C9094F669C7E}"/>
    <cellStyle name="Normal 3 2 6 4 4" xfId="11442" xr:uid="{0F028D4F-DAD7-4F6B-81EA-DF6334DF2C96}"/>
    <cellStyle name="Normal 3 2 6 4 5" xfId="11443" xr:uid="{FF2A8045-45CA-4C9E-B94C-CF0CD0510230}"/>
    <cellStyle name="Normal 3 2 6 5" xfId="11444" xr:uid="{5BEBD2B5-361B-4EE9-8CAA-5A632059070F}"/>
    <cellStyle name="Normal 3 2 6 5 2" xfId="11445" xr:uid="{53BE7264-0BBD-4553-AB99-AC13745B087E}"/>
    <cellStyle name="Normal 3 2 6 6" xfId="11446" xr:uid="{E25A37BA-C071-4CE8-91EE-0547D3935152}"/>
    <cellStyle name="Normal 3 2 6 7" xfId="11447" xr:uid="{70BE2E8B-E6DA-49F2-9635-788F12D020EC}"/>
    <cellStyle name="Normal 3 2 6 8" xfId="11448" xr:uid="{AD4AF359-8C4D-4400-805E-B2D9A5A79AD9}"/>
    <cellStyle name="Normal 3 2 6 9" xfId="11449" xr:uid="{77729F5C-967C-49B6-87EE-CAA99819FD36}"/>
    <cellStyle name="Normal 3 2 7" xfId="11450" xr:uid="{89DF3DEE-D4E9-4338-88C8-82F7F914818D}"/>
    <cellStyle name="Normal 3 2 7 10" xfId="11451" xr:uid="{D48C5008-35E5-4061-9D8C-046DF5C951C4}"/>
    <cellStyle name="Normal 3 2 7 11" xfId="11452" xr:uid="{1AF8719A-67FA-42C2-AFE0-088774858FB6}"/>
    <cellStyle name="Normal 3 2 7 12" xfId="11453" xr:uid="{96F45DEF-474F-4D6B-A99D-B88D72D6E42C}"/>
    <cellStyle name="Normal 3 2 7 13" xfId="11454" xr:uid="{1DA5FAED-9664-40F1-ADC6-A6A6AAF668A4}"/>
    <cellStyle name="Normal 3 2 7 14" xfId="11455" xr:uid="{4FC5F8A4-0D45-4ED0-AC25-9DACDC512C80}"/>
    <cellStyle name="Normal 3 2 7 2" xfId="11456" xr:uid="{BBC97C4F-2E68-4921-A485-47459A8F9BCB}"/>
    <cellStyle name="Normal 3 2 7 2 10" xfId="11457" xr:uid="{09D97443-B320-4CE3-809B-2BA41922069E}"/>
    <cellStyle name="Normal 3 2 7 2 11" xfId="11458" xr:uid="{CC450653-D4B5-4201-AD10-20427FA7600A}"/>
    <cellStyle name="Normal 3 2 7 2 12" xfId="11459" xr:uid="{6B9E0661-2418-4017-A1B0-02E4E6AE2020}"/>
    <cellStyle name="Normal 3 2 7 2 13" xfId="11460" xr:uid="{DC3083EA-DE98-446D-9CD2-CBFD302A2228}"/>
    <cellStyle name="Normal 3 2 7 2 2" xfId="11461" xr:uid="{3B8C4050-237B-41D6-A21D-8823932B967F}"/>
    <cellStyle name="Normal 3 2 7 2 2 10" xfId="11462" xr:uid="{E4D7067E-A1C7-458C-BEE2-B6A0ED6A8D7D}"/>
    <cellStyle name="Normal 3 2 7 2 2 11" xfId="11463" xr:uid="{3FEA8641-DA8E-4FFD-A7EA-4F7CE5B3EA54}"/>
    <cellStyle name="Normal 3 2 7 2 2 2" xfId="11464" xr:uid="{541B7E61-E60D-4A31-B4E9-8DD061A05E7E}"/>
    <cellStyle name="Normal 3 2 7 2 2 2 2" xfId="11465" xr:uid="{3779BAE5-5FF8-4763-A3ED-38881ADA98CA}"/>
    <cellStyle name="Normal 3 2 7 2 2 2 2 2" xfId="11466" xr:uid="{C901DD80-0AE5-4338-A99C-4D99EAD996AB}"/>
    <cellStyle name="Normal 3 2 7 2 2 2 3" xfId="11467" xr:uid="{7361209C-C844-4D0D-BC1B-CC813F9F1A33}"/>
    <cellStyle name="Normal 3 2 7 2 2 2 4" xfId="11468" xr:uid="{73F15548-7043-4515-80A7-FFCFEE0D41CF}"/>
    <cellStyle name="Normal 3 2 7 2 2 2 5" xfId="11469" xr:uid="{A27A42BE-EB14-418F-8826-D39D93F6733C}"/>
    <cellStyle name="Normal 3 2 7 2 2 3" xfId="11470" xr:uid="{13B1F851-9B4E-485B-9A0B-3A89784E88A2}"/>
    <cellStyle name="Normal 3 2 7 2 2 3 2" xfId="11471" xr:uid="{A707B47E-99FF-4B6C-B115-7491D5934F6B}"/>
    <cellStyle name="Normal 3 2 7 2 2 4" xfId="11472" xr:uid="{7A68C04A-7990-4FD4-B975-0293B6BC0ADD}"/>
    <cellStyle name="Normal 3 2 7 2 2 5" xfId="11473" xr:uid="{E85CCF5D-7CB6-4D12-BB38-5DDCA53B752B}"/>
    <cellStyle name="Normal 3 2 7 2 2 6" xfId="11474" xr:uid="{B0B02747-082A-4A6D-AC0D-478587BE83ED}"/>
    <cellStyle name="Normal 3 2 7 2 2 7" xfId="11475" xr:uid="{49EC1580-2642-4784-B53F-D2D3AA7E9F78}"/>
    <cellStyle name="Normal 3 2 7 2 2 8" xfId="11476" xr:uid="{0D71D17C-29CA-4FA2-9848-1A08B0C5FCCC}"/>
    <cellStyle name="Normal 3 2 7 2 2 9" xfId="11477" xr:uid="{F9306EB6-D9F8-4C60-99A7-C8E154E67B03}"/>
    <cellStyle name="Normal 3 2 7 2 3" xfId="11478" xr:uid="{2FA60B8E-BAFE-4F3F-8216-F9EAB14CB0BD}"/>
    <cellStyle name="Normal 3 2 7 2 3 2" xfId="11479" xr:uid="{DD28FE13-D247-4E91-92AE-5DBE0FD44725}"/>
    <cellStyle name="Normal 3 2 7 2 3 2 2" xfId="11480" xr:uid="{5F31A651-82B8-46FE-AF69-F7BFA7237937}"/>
    <cellStyle name="Normal 3 2 7 2 3 3" xfId="11481" xr:uid="{956A5A6F-7B74-4CE2-9880-38E55D0587CD}"/>
    <cellStyle name="Normal 3 2 7 2 3 4" xfId="11482" xr:uid="{CE124E75-F593-4B44-982D-E6588C7F86B2}"/>
    <cellStyle name="Normal 3 2 7 2 3 5" xfId="11483" xr:uid="{96A4FBB0-F549-4C5F-95D0-59B09D303813}"/>
    <cellStyle name="Normal 3 2 7 2 4" xfId="11484" xr:uid="{9F154D3A-27C2-48DE-AF68-9963BD9428CC}"/>
    <cellStyle name="Normal 3 2 7 2 4 2" xfId="11485" xr:uid="{74AD1ACB-E96A-416A-B8E9-EDEB3A2DEE60}"/>
    <cellStyle name="Normal 3 2 7 2 5" xfId="11486" xr:uid="{31F1B1D9-7DBC-4848-8CE2-D6871FB8D410}"/>
    <cellStyle name="Normal 3 2 7 2 6" xfId="11487" xr:uid="{A2897DA2-6836-40AA-A024-8EB285937AA8}"/>
    <cellStyle name="Normal 3 2 7 2 7" xfId="11488" xr:uid="{2B5CB46E-8079-413B-ABA0-878ED5BC8203}"/>
    <cellStyle name="Normal 3 2 7 2 8" xfId="11489" xr:uid="{E9DBBF43-F9CE-453A-A3CB-1D736497BC33}"/>
    <cellStyle name="Normal 3 2 7 2 9" xfId="11490" xr:uid="{2E50727C-A29D-4AA8-B540-5D3B49937D10}"/>
    <cellStyle name="Normal 3 2 7 3" xfId="11491" xr:uid="{7E60E96B-4F60-4B6A-B5C6-82D85002D90C}"/>
    <cellStyle name="Normal 3 2 7 3 10" xfId="11492" xr:uid="{E6FDBA97-DA29-4AC9-91A5-46F88991EBDF}"/>
    <cellStyle name="Normal 3 2 7 3 11" xfId="11493" xr:uid="{991EE4DB-C9BB-4420-94E6-479709D53D17}"/>
    <cellStyle name="Normal 3 2 7 3 2" xfId="11494" xr:uid="{5F22B8E3-841B-495B-98C3-7AF85DC2F84D}"/>
    <cellStyle name="Normal 3 2 7 3 2 2" xfId="11495" xr:uid="{CF44699B-DE00-4618-9908-825ACA10609F}"/>
    <cellStyle name="Normal 3 2 7 3 2 2 2" xfId="11496" xr:uid="{8F354CFA-A7F6-4B28-9A49-C286B9D7D73B}"/>
    <cellStyle name="Normal 3 2 7 3 2 3" xfId="11497" xr:uid="{2F865625-4A7A-4A03-A5C4-305ADE441D08}"/>
    <cellStyle name="Normal 3 2 7 3 2 4" xfId="11498" xr:uid="{A5095CA3-3C7F-4C10-936B-4D7DA652BCEA}"/>
    <cellStyle name="Normal 3 2 7 3 2 5" xfId="11499" xr:uid="{8B3BE425-AE18-4F2D-8CE6-21947598E38E}"/>
    <cellStyle name="Normal 3 2 7 3 3" xfId="11500" xr:uid="{1C37F4E4-6FFA-4EBC-9781-E2B14B97336E}"/>
    <cellStyle name="Normal 3 2 7 3 3 2" xfId="11501" xr:uid="{F54DEC5F-D9C7-4A1B-974A-69C926D04E1E}"/>
    <cellStyle name="Normal 3 2 7 3 4" xfId="11502" xr:uid="{8977527A-00BA-456C-9CA5-F2B48FFA5920}"/>
    <cellStyle name="Normal 3 2 7 3 5" xfId="11503" xr:uid="{86581CBA-0F53-42CF-A1FB-61A3E9F71438}"/>
    <cellStyle name="Normal 3 2 7 3 6" xfId="11504" xr:uid="{B8F94175-8DA3-4325-B58F-DCEEA4BAB49F}"/>
    <cellStyle name="Normal 3 2 7 3 7" xfId="11505" xr:uid="{05524E9B-E84F-48A3-99F9-70BE3A8A9578}"/>
    <cellStyle name="Normal 3 2 7 3 8" xfId="11506" xr:uid="{35D14CC6-4DE0-48F4-AB8A-5A074E470555}"/>
    <cellStyle name="Normal 3 2 7 3 9" xfId="11507" xr:uid="{A6F25C63-4DE4-4913-8096-36BFDC11C50C}"/>
    <cellStyle name="Normal 3 2 7 4" xfId="11508" xr:uid="{14FF10F5-B786-45F6-962D-176E9244C23D}"/>
    <cellStyle name="Normal 3 2 7 4 2" xfId="11509" xr:uid="{D8D60081-8580-469C-BCDC-9A932202D291}"/>
    <cellStyle name="Normal 3 2 7 4 2 2" xfId="11510" xr:uid="{9AFE0069-52C7-4FDA-A41C-2536D43157AB}"/>
    <cellStyle name="Normal 3 2 7 4 3" xfId="11511" xr:uid="{D95441F4-CADB-468C-B49C-47D49D53E947}"/>
    <cellStyle name="Normal 3 2 7 4 4" xfId="11512" xr:uid="{212E21D2-3DC6-4947-8DCB-F32D35BBBA9A}"/>
    <cellStyle name="Normal 3 2 7 4 5" xfId="11513" xr:uid="{9C678202-F487-439A-BAFD-E59265551215}"/>
    <cellStyle name="Normal 3 2 7 5" xfId="11514" xr:uid="{92A6FD79-0325-4301-BAB4-648B58F9019C}"/>
    <cellStyle name="Normal 3 2 7 5 2" xfId="11515" xr:uid="{79B589B5-CBB1-4016-B8E1-1945AA645789}"/>
    <cellStyle name="Normal 3 2 7 6" xfId="11516" xr:uid="{FAF16921-E5B8-4F72-AD9C-5FB4469717E0}"/>
    <cellStyle name="Normal 3 2 7 7" xfId="11517" xr:uid="{F3D0CC62-6105-4C36-BB81-74153A565D43}"/>
    <cellStyle name="Normal 3 2 7 8" xfId="11518" xr:uid="{B984B86F-2541-49EF-A8C5-C3DD19C039FE}"/>
    <cellStyle name="Normal 3 2 7 9" xfId="11519" xr:uid="{EA8B48B2-4A3B-456C-ADE4-8E4E29CE2FAD}"/>
    <cellStyle name="Normal 3 2 8" xfId="11520" xr:uid="{4A3AECF5-6292-4436-B5EE-FCB0037F3BFF}"/>
    <cellStyle name="Normal 3 2 8 10" xfId="11521" xr:uid="{675766DB-E49F-4B39-A67F-232F3E35395E}"/>
    <cellStyle name="Normal 3 2 8 11" xfId="11522" xr:uid="{674F3F50-5FEE-4BE8-AFB2-7CE7437CD2C9}"/>
    <cellStyle name="Normal 3 2 8 12" xfId="11523" xr:uid="{FB011951-F9CC-4C2C-9E46-2C520E6F769C}"/>
    <cellStyle name="Normal 3 2 8 13" xfId="11524" xr:uid="{3015F5CD-B893-4570-91CF-B286C7205D6C}"/>
    <cellStyle name="Normal 3 2 8 14" xfId="11525" xr:uid="{F1EF5F2F-8C6F-43C9-B8CD-25FF5114D438}"/>
    <cellStyle name="Normal 3 2 8 2" xfId="11526" xr:uid="{6CB444F7-4DF4-4A69-B319-744442F07219}"/>
    <cellStyle name="Normal 3 2 8 2 10" xfId="11527" xr:uid="{C7543E2D-AD29-459A-8848-E51CE72F0C26}"/>
    <cellStyle name="Normal 3 2 8 2 11" xfId="11528" xr:uid="{CE8A3E43-9C37-4436-BFDE-7779155C9020}"/>
    <cellStyle name="Normal 3 2 8 2 12" xfId="11529" xr:uid="{E2536494-FEF3-4EBA-9334-0BFE2AC6BECC}"/>
    <cellStyle name="Normal 3 2 8 2 13" xfId="11530" xr:uid="{FF6A6039-C8D6-4571-AE92-8850A2EFFEE7}"/>
    <cellStyle name="Normal 3 2 8 2 2" xfId="11531" xr:uid="{1CFB9F24-874E-41E4-BB74-00D926EDE1CC}"/>
    <cellStyle name="Normal 3 2 8 2 2 10" xfId="11532" xr:uid="{6E0C1225-1196-4C64-A7B9-B7BB0ABCEDF3}"/>
    <cellStyle name="Normal 3 2 8 2 2 11" xfId="11533" xr:uid="{BBEEB843-7CCE-4116-9053-AFF298AE4565}"/>
    <cellStyle name="Normal 3 2 8 2 2 2" xfId="11534" xr:uid="{1A9831C5-AEE9-437F-9FC7-9D30A84EF80C}"/>
    <cellStyle name="Normal 3 2 8 2 2 2 2" xfId="11535" xr:uid="{8C43DA19-F24B-41E9-A127-8E67FD3C6D2E}"/>
    <cellStyle name="Normal 3 2 8 2 2 2 2 2" xfId="11536" xr:uid="{23BC961E-C331-490C-AE78-DACEB1DB1434}"/>
    <cellStyle name="Normal 3 2 8 2 2 2 3" xfId="11537" xr:uid="{A7610A07-B196-4258-BAE1-07792DA4931F}"/>
    <cellStyle name="Normal 3 2 8 2 2 2 4" xfId="11538" xr:uid="{CED9F535-EAB0-444F-9661-DBC020E00589}"/>
    <cellStyle name="Normal 3 2 8 2 2 2 5" xfId="11539" xr:uid="{C61297B0-2AE0-4C4D-842C-E1D8D5570E20}"/>
    <cellStyle name="Normal 3 2 8 2 2 3" xfId="11540" xr:uid="{50D73C3A-717E-4FC8-AF16-85A69CB544A0}"/>
    <cellStyle name="Normal 3 2 8 2 2 3 2" xfId="11541" xr:uid="{26EB1FA9-94F2-496D-9C72-2FC165BEB764}"/>
    <cellStyle name="Normal 3 2 8 2 2 4" xfId="11542" xr:uid="{C88489E9-EA44-4D28-A64A-543094453110}"/>
    <cellStyle name="Normal 3 2 8 2 2 5" xfId="11543" xr:uid="{51A8D35D-4A0B-4444-9B04-AE6E73BA28AB}"/>
    <cellStyle name="Normal 3 2 8 2 2 6" xfId="11544" xr:uid="{C57BD36A-BB0D-42D4-8F9D-EC8250207C58}"/>
    <cellStyle name="Normal 3 2 8 2 2 7" xfId="11545" xr:uid="{EFFF7213-6AED-4B7B-B36E-BDED9EF39BE3}"/>
    <cellStyle name="Normal 3 2 8 2 2 8" xfId="11546" xr:uid="{B794471F-DC2F-4BAF-8039-024F3F29CDE0}"/>
    <cellStyle name="Normal 3 2 8 2 2 9" xfId="11547" xr:uid="{46A0F19D-5A81-4DB0-96C9-4B4443C04436}"/>
    <cellStyle name="Normal 3 2 8 2 3" xfId="11548" xr:uid="{A40F2064-E5F0-40BC-B460-2A12FB7706B8}"/>
    <cellStyle name="Normal 3 2 8 2 3 2" xfId="11549" xr:uid="{4DB23AF5-B82B-46FF-B52D-8C03F3BE4698}"/>
    <cellStyle name="Normal 3 2 8 2 3 2 2" xfId="11550" xr:uid="{3945AED4-7156-426C-B938-DF01760D5842}"/>
    <cellStyle name="Normal 3 2 8 2 3 3" xfId="11551" xr:uid="{6188C619-E98F-4010-BC8E-8491224B5825}"/>
    <cellStyle name="Normal 3 2 8 2 3 4" xfId="11552" xr:uid="{ED9B93EF-F9C7-438B-BCB8-EA59144B7B68}"/>
    <cellStyle name="Normal 3 2 8 2 3 5" xfId="11553" xr:uid="{51CEB65B-D15D-4C2F-ADD8-AB7595A3A0EA}"/>
    <cellStyle name="Normal 3 2 8 2 4" xfId="11554" xr:uid="{5DABD143-1599-4D13-BECB-A40BFD70C389}"/>
    <cellStyle name="Normal 3 2 8 2 4 2" xfId="11555" xr:uid="{B33E0F77-DDA9-4CCE-AE1A-8452A25A16DB}"/>
    <cellStyle name="Normal 3 2 8 2 5" xfId="11556" xr:uid="{1D449952-31FD-4DA9-B2F0-A6537D0DB86C}"/>
    <cellStyle name="Normal 3 2 8 2 6" xfId="11557" xr:uid="{7D118DAC-F44E-48B5-933E-F715E0541E2B}"/>
    <cellStyle name="Normal 3 2 8 2 7" xfId="11558" xr:uid="{4911502C-63DE-47C2-AA4F-FDACE415620A}"/>
    <cellStyle name="Normal 3 2 8 2 8" xfId="11559" xr:uid="{33BEDFB9-FAEB-44DA-88A6-AC4CA163C6BE}"/>
    <cellStyle name="Normal 3 2 8 2 9" xfId="11560" xr:uid="{A97EF027-F00E-478D-A701-B9F33D825C09}"/>
    <cellStyle name="Normal 3 2 8 3" xfId="11561" xr:uid="{B19B242F-9659-4857-9A50-2B41709C38B3}"/>
    <cellStyle name="Normal 3 2 8 3 10" xfId="11562" xr:uid="{31E7C52E-19A9-4B56-B668-3BD388949F6A}"/>
    <cellStyle name="Normal 3 2 8 3 11" xfId="11563" xr:uid="{94EDAAF2-9C24-487E-8A7A-85E5518E8A0C}"/>
    <cellStyle name="Normal 3 2 8 3 2" xfId="11564" xr:uid="{4FAE8E7B-8C22-44D1-B833-D6076EA506F2}"/>
    <cellStyle name="Normal 3 2 8 3 2 2" xfId="11565" xr:uid="{A81B76B4-F5F5-436A-917D-255403E6353B}"/>
    <cellStyle name="Normal 3 2 8 3 2 2 2" xfId="11566" xr:uid="{2825BB4B-2D34-4788-A363-D36F77F6710D}"/>
    <cellStyle name="Normal 3 2 8 3 2 3" xfId="11567" xr:uid="{CB7F22AD-FE91-4B9D-BFFA-53F0D17DE0C6}"/>
    <cellStyle name="Normal 3 2 8 3 2 4" xfId="11568" xr:uid="{4393B1D6-AC68-42EB-8321-1B593D50631D}"/>
    <cellStyle name="Normal 3 2 8 3 2 5" xfId="11569" xr:uid="{3BA72850-6F14-4ACE-A46C-0E23E6C77C3A}"/>
    <cellStyle name="Normal 3 2 8 3 3" xfId="11570" xr:uid="{578963B3-3B43-4DA3-8985-68B0459C3B71}"/>
    <cellStyle name="Normal 3 2 8 3 3 2" xfId="11571" xr:uid="{558232D8-8E7C-429F-AEEC-E9BA3157F6CE}"/>
    <cellStyle name="Normal 3 2 8 3 4" xfId="11572" xr:uid="{B1F6F682-C2DB-42E1-A70E-993724411093}"/>
    <cellStyle name="Normal 3 2 8 3 5" xfId="11573" xr:uid="{72099801-2A95-440E-B05B-BE9FB6555AE7}"/>
    <cellStyle name="Normal 3 2 8 3 6" xfId="11574" xr:uid="{EBCE7559-3528-4B65-8CF9-22927060CFF6}"/>
    <cellStyle name="Normal 3 2 8 3 7" xfId="11575" xr:uid="{883A0DB7-AB01-4086-B3DB-D9E6BDE1C8E9}"/>
    <cellStyle name="Normal 3 2 8 3 8" xfId="11576" xr:uid="{1E8A0A07-1F86-43F6-930F-2C0BAD006A37}"/>
    <cellStyle name="Normal 3 2 8 3 9" xfId="11577" xr:uid="{31D9B492-FDF0-4CCB-AD2B-7E7586AB3D38}"/>
    <cellStyle name="Normal 3 2 8 4" xfId="11578" xr:uid="{6F274680-3DA9-482B-897D-D965B13DC923}"/>
    <cellStyle name="Normal 3 2 8 4 2" xfId="11579" xr:uid="{4A92587D-274B-48AA-ACB6-A445E53BBBFB}"/>
    <cellStyle name="Normal 3 2 8 4 2 2" xfId="11580" xr:uid="{8EF7F9B7-7833-467C-BA1B-5E70125957BD}"/>
    <cellStyle name="Normal 3 2 8 4 3" xfId="11581" xr:uid="{69830F00-90D6-4D27-9206-EF4856CB8E3B}"/>
    <cellStyle name="Normal 3 2 8 4 4" xfId="11582" xr:uid="{C43A57A0-6C7A-44A0-8956-29FD192A7961}"/>
    <cellStyle name="Normal 3 2 8 4 5" xfId="11583" xr:uid="{E9BA6DA1-8BDF-4FA5-B274-EC0818098DC9}"/>
    <cellStyle name="Normal 3 2 8 5" xfId="11584" xr:uid="{2E5DD442-44DD-4048-A09E-4A6CC36EE34B}"/>
    <cellStyle name="Normal 3 2 8 5 2" xfId="11585" xr:uid="{8084734A-9D59-40F1-A7D6-0DDA918D434D}"/>
    <cellStyle name="Normal 3 2 8 6" xfId="11586" xr:uid="{FC550DAE-8830-4B82-B2DE-057C4B0AE102}"/>
    <cellStyle name="Normal 3 2 8 7" xfId="11587" xr:uid="{98095729-F321-4741-9007-93ADF8AC6862}"/>
    <cellStyle name="Normal 3 2 8 8" xfId="11588" xr:uid="{EFD6318C-C4DC-4D2B-9571-8409713DA47B}"/>
    <cellStyle name="Normal 3 2 8 9" xfId="11589" xr:uid="{6DE53654-BCC5-44CA-AC42-7B939B5BB1A1}"/>
    <cellStyle name="Normal 3 2 9" xfId="11590" xr:uid="{B461FFE3-6EBF-4418-8FB2-33ACCA916CA6}"/>
    <cellStyle name="Normal 3 2 9 10" xfId="11591" xr:uid="{C29C6574-89F9-4DB9-9EE2-D8AEC7425896}"/>
    <cellStyle name="Normal 3 2 9 11" xfId="11592" xr:uid="{65789017-47CB-4F01-970B-2CAB02AF24D8}"/>
    <cellStyle name="Normal 3 2 9 12" xfId="11593" xr:uid="{4345730C-530C-4954-BCD5-563B2BD8B0A8}"/>
    <cellStyle name="Normal 3 2 9 13" xfId="11594" xr:uid="{5FE31F4F-176C-4BC5-B12F-04C818D96A51}"/>
    <cellStyle name="Normal 3 2 9 14" xfId="11595" xr:uid="{EA2FE9AD-5F36-4801-984A-76A51C8B624D}"/>
    <cellStyle name="Normal 3 2 9 2" xfId="11596" xr:uid="{AB027F4A-CB77-4808-A167-26C4ABFA0905}"/>
    <cellStyle name="Normal 3 2 9 2 10" xfId="11597" xr:uid="{32A04350-6718-4463-B84E-F8DF1D26E524}"/>
    <cellStyle name="Normal 3 2 9 2 11" xfId="11598" xr:uid="{110861F8-B74B-4759-8341-5AFBE889F2A2}"/>
    <cellStyle name="Normal 3 2 9 2 12" xfId="11599" xr:uid="{A050D6C0-324D-4646-B373-A1E9DFEE2735}"/>
    <cellStyle name="Normal 3 2 9 2 13" xfId="11600" xr:uid="{AB96471E-6779-4A6E-A535-5B8D4624B963}"/>
    <cellStyle name="Normal 3 2 9 2 2" xfId="11601" xr:uid="{EC7FEBB4-97C2-4C80-8EAE-23BC24A560E3}"/>
    <cellStyle name="Normal 3 2 9 2 2 10" xfId="11602" xr:uid="{9A6952DB-3E42-47BC-9AE3-9FE6BE66122D}"/>
    <cellStyle name="Normal 3 2 9 2 2 11" xfId="11603" xr:uid="{3A10333D-B509-4AE8-B3BA-DAFC989D39E0}"/>
    <cellStyle name="Normal 3 2 9 2 2 2" xfId="11604" xr:uid="{62587F40-F45D-4439-A178-AFAB09B4627B}"/>
    <cellStyle name="Normal 3 2 9 2 2 2 2" xfId="11605" xr:uid="{B72B6A1F-D39C-4EB0-BE90-115CC4A343A2}"/>
    <cellStyle name="Normal 3 2 9 2 2 2 2 2" xfId="11606" xr:uid="{E0A78F96-DAF5-4978-AEC8-64454D11515E}"/>
    <cellStyle name="Normal 3 2 9 2 2 2 3" xfId="11607" xr:uid="{96F9D98D-517B-412B-80A8-734CA81BD67C}"/>
    <cellStyle name="Normal 3 2 9 2 2 2 4" xfId="11608" xr:uid="{8F6A38CE-BD5F-4BA7-933D-F906E2FAC773}"/>
    <cellStyle name="Normal 3 2 9 2 2 2 5" xfId="11609" xr:uid="{E0558B16-3EB7-46A1-AE19-0F0AAFF16D80}"/>
    <cellStyle name="Normal 3 2 9 2 2 3" xfId="11610" xr:uid="{E28A2D04-91CE-4AF7-995B-C760A831C135}"/>
    <cellStyle name="Normal 3 2 9 2 2 3 2" xfId="11611" xr:uid="{E506F460-7C4D-49EB-BEBD-A9B39CB1730C}"/>
    <cellStyle name="Normal 3 2 9 2 2 4" xfId="11612" xr:uid="{8D606D27-223F-4CD0-A16B-A4AF28C27AD9}"/>
    <cellStyle name="Normal 3 2 9 2 2 5" xfId="11613" xr:uid="{C60AA5BB-012A-4EC6-AE3C-A491B70FE052}"/>
    <cellStyle name="Normal 3 2 9 2 2 6" xfId="11614" xr:uid="{719F2420-3FAE-4B8A-AB51-376D75C65A30}"/>
    <cellStyle name="Normal 3 2 9 2 2 7" xfId="11615" xr:uid="{D762417B-B6A0-484B-AE6C-F8181EDB1A07}"/>
    <cellStyle name="Normal 3 2 9 2 2 8" xfId="11616" xr:uid="{F65322AF-C8A0-4185-8664-4548C2C1EADE}"/>
    <cellStyle name="Normal 3 2 9 2 2 9" xfId="11617" xr:uid="{1CA72840-A9E4-4A12-AB08-E1E1E0D4C5FA}"/>
    <cellStyle name="Normal 3 2 9 2 3" xfId="11618" xr:uid="{30FF1C69-11D7-4446-858E-A1BD44F2E057}"/>
    <cellStyle name="Normal 3 2 9 2 3 2" xfId="11619" xr:uid="{3D5F4775-A723-4F03-B372-761B552C0DAF}"/>
    <cellStyle name="Normal 3 2 9 2 3 2 2" xfId="11620" xr:uid="{F3547C19-7909-4A11-A0BE-38FEA0ECCA1B}"/>
    <cellStyle name="Normal 3 2 9 2 3 3" xfId="11621" xr:uid="{3E77EFD5-27B4-4075-A622-711FD3611A02}"/>
    <cellStyle name="Normal 3 2 9 2 3 4" xfId="11622" xr:uid="{806F1A2B-1DAD-4B2E-9167-BD3231B4C1D5}"/>
    <cellStyle name="Normal 3 2 9 2 3 5" xfId="11623" xr:uid="{A4146ED9-3085-4226-9F49-7AC98DA3999F}"/>
    <cellStyle name="Normal 3 2 9 2 4" xfId="11624" xr:uid="{B71745A7-6B55-457B-8A47-6BB7C4F8A7EA}"/>
    <cellStyle name="Normal 3 2 9 2 4 2" xfId="11625" xr:uid="{5E92A256-4BA9-40AF-879F-C508499EAC77}"/>
    <cellStyle name="Normal 3 2 9 2 5" xfId="11626" xr:uid="{EA86107C-2019-4375-91AE-619DCC006A86}"/>
    <cellStyle name="Normal 3 2 9 2 6" xfId="11627" xr:uid="{DFB13D91-687C-4147-B285-75B43A33B918}"/>
    <cellStyle name="Normal 3 2 9 2 7" xfId="11628" xr:uid="{9BE4B052-6D3A-4023-A77D-5C971EC9C6E9}"/>
    <cellStyle name="Normal 3 2 9 2 8" xfId="11629" xr:uid="{18700654-DFE0-47F8-8715-898C828B4DE3}"/>
    <cellStyle name="Normal 3 2 9 2 9" xfId="11630" xr:uid="{42C79786-AE4F-4F5B-A53C-20ACFF76D02B}"/>
    <cellStyle name="Normal 3 2 9 3" xfId="11631" xr:uid="{B4AEDF13-AEE4-43BE-9FC6-D50952523895}"/>
    <cellStyle name="Normal 3 2 9 3 10" xfId="11632" xr:uid="{1361436D-6829-47A0-8C1B-E53131205533}"/>
    <cellStyle name="Normal 3 2 9 3 11" xfId="11633" xr:uid="{C0F1AE74-43C2-4739-922D-9C4CBE57BAF7}"/>
    <cellStyle name="Normal 3 2 9 3 2" xfId="11634" xr:uid="{5E2849BB-0792-42D6-B6F9-91626D232471}"/>
    <cellStyle name="Normal 3 2 9 3 2 2" xfId="11635" xr:uid="{D256D271-9A0D-46FA-B5AF-51D36A76A4AE}"/>
    <cellStyle name="Normal 3 2 9 3 2 2 2" xfId="11636" xr:uid="{6E47820E-E784-4737-BDD1-BE4D1CF926B5}"/>
    <cellStyle name="Normal 3 2 9 3 2 3" xfId="11637" xr:uid="{831E0CE7-C9C0-48DD-947F-4472480C25EA}"/>
    <cellStyle name="Normal 3 2 9 3 2 4" xfId="11638" xr:uid="{E0ACAC46-0F29-4A88-99A8-D44E429CE243}"/>
    <cellStyle name="Normal 3 2 9 3 2 5" xfId="11639" xr:uid="{1540299C-5DFC-41EB-9915-4E24BCC0C6BA}"/>
    <cellStyle name="Normal 3 2 9 3 3" xfId="11640" xr:uid="{24518DCB-2170-419E-A4C9-71C5BDE47377}"/>
    <cellStyle name="Normal 3 2 9 3 3 2" xfId="11641" xr:uid="{756DA2EA-7A5F-4852-A69F-E08BC5F79FFA}"/>
    <cellStyle name="Normal 3 2 9 3 4" xfId="11642" xr:uid="{099D201A-FE6B-4A8E-904E-20B4FB1DD086}"/>
    <cellStyle name="Normal 3 2 9 3 5" xfId="11643" xr:uid="{F30B3030-E38E-4FC6-ABF5-19B96F373E18}"/>
    <cellStyle name="Normal 3 2 9 3 6" xfId="11644" xr:uid="{32B1F248-F2F3-4BA2-A756-FFA0D8559578}"/>
    <cellStyle name="Normal 3 2 9 3 7" xfId="11645" xr:uid="{62383090-B970-4B82-BA84-7FBEB5BBC2C7}"/>
    <cellStyle name="Normal 3 2 9 3 8" xfId="11646" xr:uid="{BC060274-A119-4610-88E4-CC3CFB6F1B08}"/>
    <cellStyle name="Normal 3 2 9 3 9" xfId="11647" xr:uid="{0F35BF0E-FE40-49FD-B1AF-9754F3C4713E}"/>
    <cellStyle name="Normal 3 2 9 4" xfId="11648" xr:uid="{E2AD7156-D393-439C-AA76-5459E47CF0F6}"/>
    <cellStyle name="Normal 3 2 9 4 2" xfId="11649" xr:uid="{E8123C38-2DD2-4DE4-83CA-547C7A51D8AA}"/>
    <cellStyle name="Normal 3 2 9 4 2 2" xfId="11650" xr:uid="{A097ADD0-559C-4587-A45A-6EE271632020}"/>
    <cellStyle name="Normal 3 2 9 4 3" xfId="11651" xr:uid="{6341C0B9-3FA7-4348-A720-46626748364C}"/>
    <cellStyle name="Normal 3 2 9 4 4" xfId="11652" xr:uid="{6E4F099A-7466-4F05-BB0C-C7A681488273}"/>
    <cellStyle name="Normal 3 2 9 4 5" xfId="11653" xr:uid="{4457C520-020C-4349-AC85-E78BE68C3D6E}"/>
    <cellStyle name="Normal 3 2 9 5" xfId="11654" xr:uid="{69F96627-DC46-4769-A145-DD23C7630D84}"/>
    <cellStyle name="Normal 3 2 9 5 2" xfId="11655" xr:uid="{1F084E92-B24A-4C3E-B708-B1EBFAD9BE97}"/>
    <cellStyle name="Normal 3 2 9 6" xfId="11656" xr:uid="{BE11E29F-CA18-4156-9C2C-8C3EE0407CAC}"/>
    <cellStyle name="Normal 3 2 9 7" xfId="11657" xr:uid="{7D408F2D-876F-4C27-B8E4-2DD184DE06E2}"/>
    <cellStyle name="Normal 3 2 9 8" xfId="11658" xr:uid="{E8F4DC22-4356-4FE9-AC00-BFF0E5C64A86}"/>
    <cellStyle name="Normal 3 2 9 9" xfId="11659" xr:uid="{E66B72F7-54BD-4EDA-A785-E97C0C1A9F65}"/>
    <cellStyle name="Normal 3 20" xfId="11660" xr:uid="{F92CEE55-CE9E-46C9-AE7D-2B04F196A95B}"/>
    <cellStyle name="Normal 3 20 10" xfId="11661" xr:uid="{A7D6DC5B-4920-4E0D-B602-36773CE7B308}"/>
    <cellStyle name="Normal 3 20 11" xfId="11662" xr:uid="{3E1B3AD0-321D-4815-865E-86517C8E9EEB}"/>
    <cellStyle name="Normal 3 20 12" xfId="11663" xr:uid="{B1F78A11-62ED-4846-B508-BF33D2499398}"/>
    <cellStyle name="Normal 3 20 13" xfId="11664" xr:uid="{C71209F5-93FB-4D6D-A79A-75BC4D6D2856}"/>
    <cellStyle name="Normal 3 20 14" xfId="11665" xr:uid="{7F3D8CD3-F5AE-4AD3-A8DC-51B81C689BDF}"/>
    <cellStyle name="Normal 3 20 2" xfId="11666" xr:uid="{88457FAA-1971-4071-9E04-3C0B982E25C6}"/>
    <cellStyle name="Normal 3 20 2 10" xfId="11667" xr:uid="{6DE5D808-0F38-4BBC-8066-0E0EA6887BC5}"/>
    <cellStyle name="Normal 3 20 2 11" xfId="11668" xr:uid="{49850572-CFBD-4292-8985-5406CD9C99F9}"/>
    <cellStyle name="Normal 3 20 2 12" xfId="11669" xr:uid="{24A1CDBE-79AC-4AAA-8D13-3CAA3EE8167C}"/>
    <cellStyle name="Normal 3 20 2 13" xfId="11670" xr:uid="{E63A42B6-7217-44E6-A5C3-2ED44E04A72D}"/>
    <cellStyle name="Normal 3 20 2 2" xfId="11671" xr:uid="{57222C66-9342-48B3-A062-194B95F81924}"/>
    <cellStyle name="Normal 3 20 2 2 10" xfId="11672" xr:uid="{EF7ECFA1-0EA9-4E3A-A790-92C59480EB8B}"/>
    <cellStyle name="Normal 3 20 2 2 11" xfId="11673" xr:uid="{D2F8E2AA-4CD8-444C-B53C-1807615A1A7B}"/>
    <cellStyle name="Normal 3 20 2 2 2" xfId="11674" xr:uid="{C5C3832C-705D-4C11-B8DF-8530C546DFDE}"/>
    <cellStyle name="Normal 3 20 2 2 2 2" xfId="11675" xr:uid="{946932D2-D481-40B0-B416-434880372313}"/>
    <cellStyle name="Normal 3 20 2 2 2 2 2" xfId="11676" xr:uid="{AC7233F9-AEC0-4EF1-8E07-0D62F4C3FF56}"/>
    <cellStyle name="Normal 3 20 2 2 2 3" xfId="11677" xr:uid="{A515DEBA-2835-4B83-80E3-F0A647F88652}"/>
    <cellStyle name="Normal 3 20 2 2 2 4" xfId="11678" xr:uid="{C02F34D6-5BF4-49F2-965C-DA77ED03FB58}"/>
    <cellStyle name="Normal 3 20 2 2 2 5" xfId="11679" xr:uid="{C0A0AAA5-10C2-4118-AACA-4B52B253168C}"/>
    <cellStyle name="Normal 3 20 2 2 3" xfId="11680" xr:uid="{2AC758CF-5EBC-4481-8931-75BA74A84581}"/>
    <cellStyle name="Normal 3 20 2 2 3 2" xfId="11681" xr:uid="{6283DE27-0A05-4FED-AE81-2E7679B79DB7}"/>
    <cellStyle name="Normal 3 20 2 2 4" xfId="11682" xr:uid="{E1ED6362-A7A2-439C-9714-B77DA7A68617}"/>
    <cellStyle name="Normal 3 20 2 2 5" xfId="11683" xr:uid="{26654CC6-89C3-4D62-B956-7BB336135E5E}"/>
    <cellStyle name="Normal 3 20 2 2 6" xfId="11684" xr:uid="{C03435FB-A7A4-4259-B059-C477B5FBBFE3}"/>
    <cellStyle name="Normal 3 20 2 2 7" xfId="11685" xr:uid="{31536677-BF55-4705-84D3-CE4E8307FA44}"/>
    <cellStyle name="Normal 3 20 2 2 8" xfId="11686" xr:uid="{1562C511-67DB-4A12-9A08-A8C74CAC0272}"/>
    <cellStyle name="Normal 3 20 2 2 9" xfId="11687" xr:uid="{19311DFF-6DB9-4AE0-AEFA-63C18F8DA193}"/>
    <cellStyle name="Normal 3 20 2 3" xfId="11688" xr:uid="{F5174253-3092-4E4C-92CE-15E3C3D2BF22}"/>
    <cellStyle name="Normal 3 20 2 3 2" xfId="11689" xr:uid="{87AAC468-5C68-4241-A650-C7F930E9F539}"/>
    <cellStyle name="Normal 3 20 2 3 2 2" xfId="11690" xr:uid="{F6456506-C6EA-43C8-A74D-F241F401EE20}"/>
    <cellStyle name="Normal 3 20 2 3 3" xfId="11691" xr:uid="{1AB52DF2-F45C-44AF-BC65-476FDB0ED9A1}"/>
    <cellStyle name="Normal 3 20 2 3 4" xfId="11692" xr:uid="{D5CF7A73-9FC1-4559-94A4-C6BD4DD3C14A}"/>
    <cellStyle name="Normal 3 20 2 3 5" xfId="11693" xr:uid="{63533839-BBFC-4061-AA58-B3F5248AD72A}"/>
    <cellStyle name="Normal 3 20 2 4" xfId="11694" xr:uid="{77B470DC-7009-45D6-ABEB-37014912466B}"/>
    <cellStyle name="Normal 3 20 2 4 2" xfId="11695" xr:uid="{5FD1192A-1130-471F-AB7C-B8057712EAAD}"/>
    <cellStyle name="Normal 3 20 2 5" xfId="11696" xr:uid="{8E85021D-8655-4707-A8B2-0C20E07DA12B}"/>
    <cellStyle name="Normal 3 20 2 6" xfId="11697" xr:uid="{475DA021-4E67-4FBB-AF4D-AC1892E54BEB}"/>
    <cellStyle name="Normal 3 20 2 7" xfId="11698" xr:uid="{993CAC90-6DD0-4E57-9517-4583EB4C1B6F}"/>
    <cellStyle name="Normal 3 20 2 8" xfId="11699" xr:uid="{1430244D-81C3-4895-B644-C89E47304508}"/>
    <cellStyle name="Normal 3 20 2 9" xfId="11700" xr:uid="{88F9E6A6-20AB-42C9-B6A7-50DC180B319C}"/>
    <cellStyle name="Normal 3 20 3" xfId="11701" xr:uid="{1433E482-FF92-4F41-8C3D-098D36DB8D10}"/>
    <cellStyle name="Normal 3 20 3 10" xfId="11702" xr:uid="{DE5CD6BF-BA8B-487A-821B-53C8D4DA7BE2}"/>
    <cellStyle name="Normal 3 20 3 11" xfId="11703" xr:uid="{D75085F0-CE8E-480A-9126-2EFAAC45948A}"/>
    <cellStyle name="Normal 3 20 3 2" xfId="11704" xr:uid="{494A66AD-FE86-4EA5-85A2-7F1BA31FA6F6}"/>
    <cellStyle name="Normal 3 20 3 2 2" xfId="11705" xr:uid="{58EFF466-46BB-4FD0-968E-AF90B21F2A59}"/>
    <cellStyle name="Normal 3 20 3 2 2 2" xfId="11706" xr:uid="{A2CFA0DB-3719-41BA-97FE-4BA1260A4C7F}"/>
    <cellStyle name="Normal 3 20 3 2 3" xfId="11707" xr:uid="{C208066E-3822-4975-9DED-CF439AB36BA3}"/>
    <cellStyle name="Normal 3 20 3 2 4" xfId="11708" xr:uid="{5E95F86F-EC2B-463D-9D57-85D1492866E3}"/>
    <cellStyle name="Normal 3 20 3 2 5" xfId="11709" xr:uid="{54F42D66-160D-46A2-922B-91162E72BD96}"/>
    <cellStyle name="Normal 3 20 3 3" xfId="11710" xr:uid="{C4B7D62F-4CD5-49D2-B3F4-E3967BCDCC64}"/>
    <cellStyle name="Normal 3 20 3 3 2" xfId="11711" xr:uid="{22D2A910-A2A9-4B9D-B058-718F6A06352B}"/>
    <cellStyle name="Normal 3 20 3 4" xfId="11712" xr:uid="{00B5C59C-8AD4-4E70-96FD-3F259A91E75F}"/>
    <cellStyle name="Normal 3 20 3 5" xfId="11713" xr:uid="{2EAE8D6B-94DE-4A76-A79D-5BCF31DCE91D}"/>
    <cellStyle name="Normal 3 20 3 6" xfId="11714" xr:uid="{B7849741-DF21-4396-9829-C95BBBFFA86D}"/>
    <cellStyle name="Normal 3 20 3 7" xfId="11715" xr:uid="{4A4AB378-07F2-498A-BBBF-16B5A26633EE}"/>
    <cellStyle name="Normal 3 20 3 8" xfId="11716" xr:uid="{47BF9DC1-3E6A-465C-8DB8-8029CB9EF574}"/>
    <cellStyle name="Normal 3 20 3 9" xfId="11717" xr:uid="{DB210A89-F554-4F42-ABE9-444ADB9BE124}"/>
    <cellStyle name="Normal 3 20 4" xfId="11718" xr:uid="{E05F98F4-89E2-4277-923B-B4368ACCA84F}"/>
    <cellStyle name="Normal 3 20 4 2" xfId="11719" xr:uid="{BCFEE478-67DC-40FF-9AE4-C693748B8471}"/>
    <cellStyle name="Normal 3 20 4 2 2" xfId="11720" xr:uid="{6D138BA9-80E5-4136-9863-EFAD94591E3E}"/>
    <cellStyle name="Normal 3 20 4 3" xfId="11721" xr:uid="{3E3D3EA4-96AF-4E85-AB7D-B27991AD8940}"/>
    <cellStyle name="Normal 3 20 4 4" xfId="11722" xr:uid="{A4DD4930-E3A5-43FD-A0EE-5B9ADCC5D99C}"/>
    <cellStyle name="Normal 3 20 4 5" xfId="11723" xr:uid="{D047A034-1C57-4829-95CF-2D55E903CB26}"/>
    <cellStyle name="Normal 3 20 5" xfId="11724" xr:uid="{E659CE1B-1888-4A3A-B962-078AD65DD382}"/>
    <cellStyle name="Normal 3 20 5 2" xfId="11725" xr:uid="{DD5FBE4A-B32B-4004-9DA0-369407F76833}"/>
    <cellStyle name="Normal 3 20 6" xfId="11726" xr:uid="{881D6D11-4856-403E-A433-5C60E3BBCDCD}"/>
    <cellStyle name="Normal 3 20 7" xfId="11727" xr:uid="{31BAEC89-4D93-427B-AEC0-2921FB81EC7D}"/>
    <cellStyle name="Normal 3 20 8" xfId="11728" xr:uid="{CF3D7DC5-06D2-4109-AE5F-D335845FDB1A}"/>
    <cellStyle name="Normal 3 20 9" xfId="11729" xr:uid="{576CB404-7256-4498-86DA-16405E9B3AD0}"/>
    <cellStyle name="Normal 3 21" xfId="11730" xr:uid="{7D430677-175A-45DC-A9E2-B3809827A6FB}"/>
    <cellStyle name="Normal 3 21 10" xfId="11731" xr:uid="{B1EE366C-ADB0-4931-A70B-ADCAE682F8B6}"/>
    <cellStyle name="Normal 3 21 11" xfId="11732" xr:uid="{F3855E9C-403C-449C-9CDD-D2EF5206019F}"/>
    <cellStyle name="Normal 3 21 12" xfId="11733" xr:uid="{BBB9405F-051B-43B0-90C9-BAADE7A8D058}"/>
    <cellStyle name="Normal 3 21 13" xfId="11734" xr:uid="{2D8E6668-A40A-43BE-8909-47CE2EF9F1DD}"/>
    <cellStyle name="Normal 3 21 14" xfId="11735" xr:uid="{CEA62BD6-0F46-44C4-AE7A-EB46EEDDFAC6}"/>
    <cellStyle name="Normal 3 21 2" xfId="11736" xr:uid="{EE46710E-CE18-47E4-9688-4F207CF2E3A1}"/>
    <cellStyle name="Normal 3 21 2 10" xfId="11737" xr:uid="{B3D207BD-E8AE-40D2-963B-BD3EF5BF8146}"/>
    <cellStyle name="Normal 3 21 2 11" xfId="11738" xr:uid="{9BE987B7-0816-4FBE-96E5-B7F8A9A16598}"/>
    <cellStyle name="Normal 3 21 2 12" xfId="11739" xr:uid="{57A7765A-AF9F-455D-B709-6A7035F7B08C}"/>
    <cellStyle name="Normal 3 21 2 13" xfId="11740" xr:uid="{45CB875F-3D05-4B9C-9D30-85D5914FDCD1}"/>
    <cellStyle name="Normal 3 21 2 2" xfId="11741" xr:uid="{D76B11FD-812D-4156-AB6A-70E3AC8EA014}"/>
    <cellStyle name="Normal 3 21 2 2 10" xfId="11742" xr:uid="{EADA1875-1530-4246-8402-860FBAE3009A}"/>
    <cellStyle name="Normal 3 21 2 2 11" xfId="11743" xr:uid="{B6749408-71C8-4EA4-8D1F-9893F668EF57}"/>
    <cellStyle name="Normal 3 21 2 2 2" xfId="11744" xr:uid="{A51BD852-34CA-4C5E-BF95-FF374962AB45}"/>
    <cellStyle name="Normal 3 21 2 2 2 2" xfId="11745" xr:uid="{B661A9A1-A1D7-4206-B211-5144D5B120EB}"/>
    <cellStyle name="Normal 3 21 2 2 2 2 2" xfId="11746" xr:uid="{33AF2B5C-88E9-45C7-AAD2-F1A715962506}"/>
    <cellStyle name="Normal 3 21 2 2 2 3" xfId="11747" xr:uid="{437BD172-4A11-451A-A8BC-0B71262F9F08}"/>
    <cellStyle name="Normal 3 21 2 2 2 4" xfId="11748" xr:uid="{E16A64D7-40EB-4DF4-AB96-901D18666FD3}"/>
    <cellStyle name="Normal 3 21 2 2 2 5" xfId="11749" xr:uid="{1DC79D23-0E8B-4CDF-BAD1-444E9EAC91DC}"/>
    <cellStyle name="Normal 3 21 2 2 3" xfId="11750" xr:uid="{FEC4D2AF-6439-4FFE-8E6C-27EB865A015C}"/>
    <cellStyle name="Normal 3 21 2 2 3 2" xfId="11751" xr:uid="{3589DE9D-7956-4C8C-AF57-C8BA2BFF71DF}"/>
    <cellStyle name="Normal 3 21 2 2 4" xfId="11752" xr:uid="{4D9BE474-2437-4E87-9130-8412726626E2}"/>
    <cellStyle name="Normal 3 21 2 2 5" xfId="11753" xr:uid="{91548F6E-87EC-4679-ACAF-0F840A0DBF9B}"/>
    <cellStyle name="Normal 3 21 2 2 6" xfId="11754" xr:uid="{25DBC6D9-4A2D-49EF-B095-1A0720D7BAC9}"/>
    <cellStyle name="Normal 3 21 2 2 7" xfId="11755" xr:uid="{D962A7DF-D42E-466D-AED6-95C1F9239FE4}"/>
    <cellStyle name="Normal 3 21 2 2 8" xfId="11756" xr:uid="{29576E23-B68E-415A-8366-29A66FFD55EE}"/>
    <cellStyle name="Normal 3 21 2 2 9" xfId="11757" xr:uid="{41D6FA9B-4107-494B-AE7E-70175B384658}"/>
    <cellStyle name="Normal 3 21 2 3" xfId="11758" xr:uid="{2523A697-7271-4474-9198-987AF0176EEF}"/>
    <cellStyle name="Normal 3 21 2 3 2" xfId="11759" xr:uid="{055CA2D4-9E87-48C1-B89D-0356EB64D30E}"/>
    <cellStyle name="Normal 3 21 2 3 2 2" xfId="11760" xr:uid="{09557A0A-1850-4022-BDE9-401E6FB03953}"/>
    <cellStyle name="Normal 3 21 2 3 3" xfId="11761" xr:uid="{CF90B4F5-7C79-4061-A7FF-81BCD2BB223A}"/>
    <cellStyle name="Normal 3 21 2 3 4" xfId="11762" xr:uid="{95DA09A1-0A67-4708-8010-6D298AF2C8FA}"/>
    <cellStyle name="Normal 3 21 2 3 5" xfId="11763" xr:uid="{F5B265FB-5E9D-4C34-A5C2-3903427D5437}"/>
    <cellStyle name="Normal 3 21 2 4" xfId="11764" xr:uid="{A0E52D87-18C7-4DCD-AA95-A03BDC890E6D}"/>
    <cellStyle name="Normal 3 21 2 4 2" xfId="11765" xr:uid="{4BA2DEBF-EE42-4F5F-B024-55BE64061BB3}"/>
    <cellStyle name="Normal 3 21 2 5" xfId="11766" xr:uid="{02CA8A94-EFB9-4364-8919-31107E469F21}"/>
    <cellStyle name="Normal 3 21 2 6" xfId="11767" xr:uid="{B96B01CE-6699-41BC-9FFE-26C67137880F}"/>
    <cellStyle name="Normal 3 21 2 7" xfId="11768" xr:uid="{494F7F04-802B-48D1-AF06-BA123B46680E}"/>
    <cellStyle name="Normal 3 21 2 8" xfId="11769" xr:uid="{8AC9FE71-0CFC-4F22-AE2A-CB270283FEFF}"/>
    <cellStyle name="Normal 3 21 2 9" xfId="11770" xr:uid="{9DBA980C-269E-433B-95C6-61FDAF4633D2}"/>
    <cellStyle name="Normal 3 21 3" xfId="11771" xr:uid="{DE960C98-1F91-45EB-A4EF-D3375C5C8743}"/>
    <cellStyle name="Normal 3 21 3 10" xfId="11772" xr:uid="{AC72019A-E95E-40CC-A78E-1C7EA59CFC87}"/>
    <cellStyle name="Normal 3 21 3 11" xfId="11773" xr:uid="{5F484230-F3D7-486E-8800-AFD748F062C1}"/>
    <cellStyle name="Normal 3 21 3 2" xfId="11774" xr:uid="{4338FF5A-700F-405D-A8F7-BAD7AC730E05}"/>
    <cellStyle name="Normal 3 21 3 2 2" xfId="11775" xr:uid="{F07086DF-0F80-43BE-A4BE-AE0E4A16F225}"/>
    <cellStyle name="Normal 3 21 3 2 2 2" xfId="11776" xr:uid="{30EE7863-50D9-406E-A2CD-8F70BD39B541}"/>
    <cellStyle name="Normal 3 21 3 2 3" xfId="11777" xr:uid="{47C84949-C383-483A-89C6-448F4C4F5E58}"/>
    <cellStyle name="Normal 3 21 3 2 4" xfId="11778" xr:uid="{18EF46B7-8D5E-4CD0-9D1E-A23F261B900F}"/>
    <cellStyle name="Normal 3 21 3 2 5" xfId="11779" xr:uid="{2A930C04-4A6F-4F4C-B0F6-BE939CE6BBB5}"/>
    <cellStyle name="Normal 3 21 3 3" xfId="11780" xr:uid="{78AF4565-29E0-458E-B3EE-6E1DCF1EBF10}"/>
    <cellStyle name="Normal 3 21 3 3 2" xfId="11781" xr:uid="{20268E46-56E3-4B2B-87A8-534A43E731C0}"/>
    <cellStyle name="Normal 3 21 3 4" xfId="11782" xr:uid="{AD5135ED-BE1F-4A45-9674-A8D5C1431FAE}"/>
    <cellStyle name="Normal 3 21 3 5" xfId="11783" xr:uid="{6B5842F9-992D-423B-BF3F-1C67E0B6B0DF}"/>
    <cellStyle name="Normal 3 21 3 6" xfId="11784" xr:uid="{1F0B564B-7108-4943-992B-4299E58478C2}"/>
    <cellStyle name="Normal 3 21 3 7" xfId="11785" xr:uid="{66E3AF8B-A3F0-4B9C-A97C-934459F102E9}"/>
    <cellStyle name="Normal 3 21 3 8" xfId="11786" xr:uid="{BEC5BE3A-EFFB-48D5-87DE-387ADF9E1DA6}"/>
    <cellStyle name="Normal 3 21 3 9" xfId="11787" xr:uid="{DA4DA4CE-B2F3-43FC-B56A-3BF3A1116F6A}"/>
    <cellStyle name="Normal 3 21 4" xfId="11788" xr:uid="{F3A00F95-DDE2-4B90-9E8C-489471091774}"/>
    <cellStyle name="Normal 3 21 4 2" xfId="11789" xr:uid="{E5701EFF-0F1C-4D34-B5E8-BC1EF57774EA}"/>
    <cellStyle name="Normal 3 21 4 2 2" xfId="11790" xr:uid="{450FFB9F-FC64-4468-8A86-56152440C8AB}"/>
    <cellStyle name="Normal 3 21 4 3" xfId="11791" xr:uid="{33C4E88E-5E03-48B2-B40E-0F51629B0917}"/>
    <cellStyle name="Normal 3 21 4 4" xfId="11792" xr:uid="{17CFCED2-E528-415B-8EF8-F0F54754C76C}"/>
    <cellStyle name="Normal 3 21 4 5" xfId="11793" xr:uid="{80EC1383-A0EB-4F07-8503-650995D0005A}"/>
    <cellStyle name="Normal 3 21 5" xfId="11794" xr:uid="{BF6AC612-807D-4426-857E-19E5CC796D76}"/>
    <cellStyle name="Normal 3 21 5 2" xfId="11795" xr:uid="{E4D560B3-B927-4CB5-BE71-AF7F3653A7F1}"/>
    <cellStyle name="Normal 3 21 6" xfId="11796" xr:uid="{8E95DD6B-1358-4192-A833-80E4B1E3A031}"/>
    <cellStyle name="Normal 3 21 7" xfId="11797" xr:uid="{EC286A4B-8E3E-46AB-86BE-BB1EFD0D792E}"/>
    <cellStyle name="Normal 3 21 8" xfId="11798" xr:uid="{CB40E152-66CF-4218-A7DB-532851717E0A}"/>
    <cellStyle name="Normal 3 21 9" xfId="11799" xr:uid="{F483AC6F-60FA-4DD6-9C24-57122F1FF48A}"/>
    <cellStyle name="Normal 3 22" xfId="11800" xr:uid="{BE41FCF2-D572-4B5A-B3A2-C754DDF80D56}"/>
    <cellStyle name="Normal 3 22 10" xfId="11801" xr:uid="{03E53936-634D-4C99-8483-84283FA95BE5}"/>
    <cellStyle name="Normal 3 22 11" xfId="11802" xr:uid="{E006B279-DB28-4A4F-8894-4704E2886076}"/>
    <cellStyle name="Normal 3 22 12" xfId="11803" xr:uid="{624945CB-EB40-43AC-B635-AB9B3F2197F9}"/>
    <cellStyle name="Normal 3 22 13" xfId="11804" xr:uid="{2778B477-BBB5-4845-A18D-227EB42142EE}"/>
    <cellStyle name="Normal 3 22 14" xfId="11805" xr:uid="{12E5B3E4-3C72-4DFB-9E61-281B59775E5E}"/>
    <cellStyle name="Normal 3 22 2" xfId="11806" xr:uid="{2C40EF4D-5A6C-42E0-A171-88B189D61001}"/>
    <cellStyle name="Normal 3 22 2 10" xfId="11807" xr:uid="{FA6447D1-BAB6-485C-8966-D8BF3CA5A2F2}"/>
    <cellStyle name="Normal 3 22 2 11" xfId="11808" xr:uid="{F4B964EF-A26B-448F-969D-F6CD05C4859D}"/>
    <cellStyle name="Normal 3 22 2 12" xfId="11809" xr:uid="{58E75235-EC5B-43E7-A31B-8F9FAC9C1BDD}"/>
    <cellStyle name="Normal 3 22 2 2" xfId="11810" xr:uid="{3E15A251-BBE3-452E-8891-B3BDA9B93E6F}"/>
    <cellStyle name="Normal 3 22 2 2 10" xfId="11811" xr:uid="{FDBB0802-3A07-4A77-8EE6-D01C7F33B673}"/>
    <cellStyle name="Normal 3 22 2 2 11" xfId="11812" xr:uid="{18C4B170-1592-4760-823E-690EABD6E8A0}"/>
    <cellStyle name="Normal 3 22 2 2 2" xfId="11813" xr:uid="{FECC4115-00D6-4B37-B08D-8E1EA6F67CCF}"/>
    <cellStyle name="Normal 3 22 2 2 2 2" xfId="11814" xr:uid="{EB8B6ACB-44E3-464C-B1C7-AF82D6222BB7}"/>
    <cellStyle name="Normal 3 22 2 2 2 2 2" xfId="11815" xr:uid="{69597749-CEEF-432B-97AD-ABE886C6CC59}"/>
    <cellStyle name="Normal 3 22 2 2 2 3" xfId="11816" xr:uid="{627486DF-6536-4228-8EA9-22FD3CC95754}"/>
    <cellStyle name="Normal 3 22 2 2 2 4" xfId="11817" xr:uid="{BE8EE98E-6E35-4216-A938-DD7898DFCADF}"/>
    <cellStyle name="Normal 3 22 2 2 2 5" xfId="11818" xr:uid="{BA174375-3AC8-4D88-AA36-BBA0F97F926B}"/>
    <cellStyle name="Normal 3 22 2 2 3" xfId="11819" xr:uid="{B834A028-7007-460B-9604-46FD594D2659}"/>
    <cellStyle name="Normal 3 22 2 2 3 2" xfId="11820" xr:uid="{29028E2A-609D-451C-AB5F-2C3DFD3EE372}"/>
    <cellStyle name="Normal 3 22 2 2 4" xfId="11821" xr:uid="{691D9EC9-FFE0-4C4B-AA7D-2A0CE00A4549}"/>
    <cellStyle name="Normal 3 22 2 2 5" xfId="11822" xr:uid="{5426A548-A999-4943-8FAC-84A2379CDAB2}"/>
    <cellStyle name="Normal 3 22 2 2 6" xfId="11823" xr:uid="{0F5063BC-6C73-4863-82ED-7ED77212AD46}"/>
    <cellStyle name="Normal 3 22 2 2 7" xfId="11824" xr:uid="{99B3A3C0-6FB5-4B71-95A5-43E4E80B797D}"/>
    <cellStyle name="Normal 3 22 2 2 8" xfId="11825" xr:uid="{AE484FF1-CD49-44D3-9444-690B8B8D22B6}"/>
    <cellStyle name="Normal 3 22 2 2 9" xfId="11826" xr:uid="{82752BD0-6469-4764-8F42-4CC403D0DFD7}"/>
    <cellStyle name="Normal 3 22 2 3" xfId="11827" xr:uid="{5861DDBC-481D-4163-AD38-84FADCE834CE}"/>
    <cellStyle name="Normal 3 22 2 3 2" xfId="11828" xr:uid="{72BF835D-79B2-4D37-8FCA-D7CBDDFA43CD}"/>
    <cellStyle name="Normal 3 22 2 3 2 2" xfId="11829" xr:uid="{A9B832BD-347E-4DA5-80E0-034E99F93894}"/>
    <cellStyle name="Normal 3 22 2 3 3" xfId="11830" xr:uid="{8B253CD9-69B4-4B9F-9029-B143C0523A5C}"/>
    <cellStyle name="Normal 3 22 2 3 4" xfId="11831" xr:uid="{04900CC9-A1D9-4ECD-A27A-ED420628498E}"/>
    <cellStyle name="Normal 3 22 2 3 5" xfId="11832" xr:uid="{0244D6EB-5156-4CCA-88E9-238F010ECFA7}"/>
    <cellStyle name="Normal 3 22 2 4" xfId="11833" xr:uid="{A2B54F3D-3AA1-45E5-95D1-E6B4395E5E4E}"/>
    <cellStyle name="Normal 3 22 2 4 2" xfId="11834" xr:uid="{E2442A6A-7D9B-472A-9B6A-57A1D21B3CDD}"/>
    <cellStyle name="Normal 3 22 2 5" xfId="11835" xr:uid="{596ED3C2-29AA-46B3-9F80-3A338A2D0916}"/>
    <cellStyle name="Normal 3 22 2 6" xfId="11836" xr:uid="{60BEEB06-C456-405D-9680-64C41F8D073F}"/>
    <cellStyle name="Normal 3 22 2 7" xfId="11837" xr:uid="{D6516C83-F9AD-4445-A2B3-BD43C2453BC1}"/>
    <cellStyle name="Normal 3 22 2 8" xfId="11838" xr:uid="{B0ABA576-03B0-43D5-BF7A-99E02AFD601D}"/>
    <cellStyle name="Normal 3 22 2 9" xfId="11839" xr:uid="{2AA5E91F-5EB3-498F-9575-52F79E508813}"/>
    <cellStyle name="Normal 3 22 3" xfId="11840" xr:uid="{6E374278-C19A-417C-9F7B-CFD9C9997234}"/>
    <cellStyle name="Normal 3 22 3 10" xfId="11841" xr:uid="{7EC8BBCA-2131-4166-88C5-476BA5E7BDBB}"/>
    <cellStyle name="Normal 3 22 3 11" xfId="11842" xr:uid="{6C24133A-CA41-4D04-9AA1-587B6C9CA296}"/>
    <cellStyle name="Normal 3 22 3 2" xfId="11843" xr:uid="{17252219-1EA4-4613-A6ED-3ED5EC32C19B}"/>
    <cellStyle name="Normal 3 22 3 2 2" xfId="11844" xr:uid="{87B7A272-10F4-49FD-A9B2-851FD769A106}"/>
    <cellStyle name="Normal 3 22 3 2 2 2" xfId="11845" xr:uid="{0541EE36-DE7C-411B-9C75-4AAA4BE877D8}"/>
    <cellStyle name="Normal 3 22 3 2 3" xfId="11846" xr:uid="{F545AE04-A7B7-4B98-A814-63E01B0E9475}"/>
    <cellStyle name="Normal 3 22 3 2 4" xfId="11847" xr:uid="{D900C6EC-8685-4AAA-9AEB-E9D76C24FA91}"/>
    <cellStyle name="Normal 3 22 3 2 5" xfId="11848" xr:uid="{EE6BCD49-5769-4B11-B92F-24BA1B46F074}"/>
    <cellStyle name="Normal 3 22 3 3" xfId="11849" xr:uid="{2EB14BC6-8A48-44BF-8F9D-526882C5B859}"/>
    <cellStyle name="Normal 3 22 3 3 2" xfId="11850" xr:uid="{67A743D1-509A-42BA-9BCB-9F5CAF54C941}"/>
    <cellStyle name="Normal 3 22 3 4" xfId="11851" xr:uid="{CE46BD87-F586-44F1-99EE-56DFF1881340}"/>
    <cellStyle name="Normal 3 22 3 5" xfId="11852" xr:uid="{B48C236A-67C8-4438-8730-3BC97F2839E9}"/>
    <cellStyle name="Normal 3 22 3 6" xfId="11853" xr:uid="{5E00D80F-F2D5-4D84-ACAB-59A779F1EC81}"/>
    <cellStyle name="Normal 3 22 3 7" xfId="11854" xr:uid="{7B70F382-B848-48AA-A451-79988F2AA58A}"/>
    <cellStyle name="Normal 3 22 3 8" xfId="11855" xr:uid="{BF2EDB68-5771-46C6-8419-27259743B5D1}"/>
    <cellStyle name="Normal 3 22 3 9" xfId="11856" xr:uid="{E5D19B35-2FE6-49E6-842F-0B4ECEABAA73}"/>
    <cellStyle name="Normal 3 22 4" xfId="11857" xr:uid="{442346FA-5116-4213-A6D5-30C571207BC9}"/>
    <cellStyle name="Normal 3 22 4 2" xfId="11858" xr:uid="{EE513369-20CA-4908-A456-75828E10F996}"/>
    <cellStyle name="Normal 3 22 4 2 2" xfId="11859" xr:uid="{A562D67C-CD75-490E-B282-5EBBFD5131AE}"/>
    <cellStyle name="Normal 3 22 4 3" xfId="11860" xr:uid="{D04E0BB6-9CCE-4A2B-BD92-6D06AC464115}"/>
    <cellStyle name="Normal 3 22 4 4" xfId="11861" xr:uid="{38538B36-28DA-419E-BF21-DCCC1A8AE257}"/>
    <cellStyle name="Normal 3 22 4 5" xfId="11862" xr:uid="{5A0A4FB0-0F5F-446A-92AD-2A3883751117}"/>
    <cellStyle name="Normal 3 22 5" xfId="11863" xr:uid="{313F320A-B40B-4E19-9CAE-5F3B89C9F177}"/>
    <cellStyle name="Normal 3 22 5 2" xfId="11864" xr:uid="{90540C7B-67B8-40EE-B265-57CB5414CA33}"/>
    <cellStyle name="Normal 3 22 6" xfId="11865" xr:uid="{472A0B9D-EF16-4FFC-91FF-40FB1C23C685}"/>
    <cellStyle name="Normal 3 22 7" xfId="11866" xr:uid="{9CFF676D-C969-48AE-8AE2-78E3285F2556}"/>
    <cellStyle name="Normal 3 22 8" xfId="11867" xr:uid="{BBED9E22-B718-4815-8289-101011D8551A}"/>
    <cellStyle name="Normal 3 22 9" xfId="11868" xr:uid="{BAAB7B6D-140D-4C3A-846B-1AC596684C10}"/>
    <cellStyle name="Normal 3 23" xfId="11869" xr:uid="{42A8E2D8-EC5E-4FE6-A709-9EB110F76C88}"/>
    <cellStyle name="Normal 3 24" xfId="11870" xr:uid="{858AA792-0FD0-4D8A-B8F7-377A8481965A}"/>
    <cellStyle name="Normal 3 25" xfId="11871" xr:uid="{52C6C1B2-7446-4696-92B5-CDD45CAE15F6}"/>
    <cellStyle name="Normal 3 26" xfId="11872" xr:uid="{B560617B-5B88-4B5D-A62B-CB83850EDFA5}"/>
    <cellStyle name="Normal 3 27" xfId="11873" xr:uid="{9A1C5871-B133-4401-A3B7-3DAA6A03D1CF}"/>
    <cellStyle name="Normal 3 28" xfId="11874" xr:uid="{CD5B1D09-EA18-43F7-9D8E-14C3901734C2}"/>
    <cellStyle name="Normal 3 29" xfId="11875" xr:uid="{0C4D1E34-0C3F-4BA0-865C-AD0ABE1D03B7}"/>
    <cellStyle name="Normal 3 3" xfId="11876" xr:uid="{D01B0463-E4A4-4974-9216-BE64CEC42123}"/>
    <cellStyle name="Normal 3 3 10" xfId="11877" xr:uid="{6E258DBE-37B9-40BA-89B1-1015B7C57308}"/>
    <cellStyle name="Normal 3 3 11" xfId="11878" xr:uid="{586CF94A-4176-4EF3-9340-D707B95F65F1}"/>
    <cellStyle name="Normal 3 3 12" xfId="11879" xr:uid="{6CB5462B-022C-481B-AD77-DCDCBF6165EF}"/>
    <cellStyle name="Normal 3 3 13" xfId="11880" xr:uid="{A2D53C0B-7C90-46FE-8078-12B4F6DBA170}"/>
    <cellStyle name="Normal 3 3 14" xfId="11881" xr:uid="{655F9A3C-D09B-4720-BE6E-E632DE958357}"/>
    <cellStyle name="Normal 3 3 15" xfId="11882" xr:uid="{D71B4BD7-E06C-4726-91DD-CCBC2B663CC5}"/>
    <cellStyle name="Normal 3 3 2" xfId="11883" xr:uid="{97EF4A8F-C98B-4EE8-AEF6-C7CFE9D87F52}"/>
    <cellStyle name="Normal 3 3 2 10" xfId="11884" xr:uid="{0FDE40B6-BAE5-41B3-B527-F077188A00B4}"/>
    <cellStyle name="Normal 3 3 2 11" xfId="11885" xr:uid="{7C1ED718-C28D-4E77-BCBD-8E2934256973}"/>
    <cellStyle name="Normal 3 3 2 12" xfId="11886" xr:uid="{17512A9F-E7AB-4BDC-BF4A-5906A6380E27}"/>
    <cellStyle name="Normal 3 3 2 13" xfId="11887" xr:uid="{E438E42B-D24F-4FBE-AD93-AF46A5231231}"/>
    <cellStyle name="Normal 3 3 2 14" xfId="11888" xr:uid="{0C3F0EFB-E7C0-4DED-BDD6-CA8D5373DF20}"/>
    <cellStyle name="Normal 3 3 2 2" xfId="11889" xr:uid="{BA2ADA44-BBDE-4466-986B-F509A9FAD3E0}"/>
    <cellStyle name="Normal 3 3 2 2 10" xfId="11890" xr:uid="{B3026C36-BD4B-4B30-B8CC-63937EBEFDFB}"/>
    <cellStyle name="Normal 3 3 2 2 11" xfId="11891" xr:uid="{2505E737-AA30-49D2-82D1-74CB639ABB27}"/>
    <cellStyle name="Normal 3 3 2 2 12" xfId="11892" xr:uid="{165495AF-4850-4F71-A337-1101109BF46A}"/>
    <cellStyle name="Normal 3 3 2 2 2" xfId="11893" xr:uid="{E0D39F93-7F23-4183-9AF1-222362A718B3}"/>
    <cellStyle name="Normal 3 3 2 2 2 2" xfId="11894" xr:uid="{EBB7DBB8-723C-4D2C-A750-A720315E7DF4}"/>
    <cellStyle name="Normal 3 3 2 2 2 2 2" xfId="11895" xr:uid="{08B12438-F3B0-4635-BB3B-E125E4B3F62D}"/>
    <cellStyle name="Normal 3 3 2 2 2 3" xfId="11896" xr:uid="{70776342-CBEE-40E8-97B5-7341328C218F}"/>
    <cellStyle name="Normal 3 3 2 2 2 4" xfId="11897" xr:uid="{5E7CBEF5-F493-4214-852E-0A8A5ACF93FD}"/>
    <cellStyle name="Normal 3 3 2 2 2 5" xfId="11898" xr:uid="{D1A0C832-274C-43E2-954B-4420AB0D35DA}"/>
    <cellStyle name="Normal 3 3 2 2 3" xfId="11899" xr:uid="{EFE34AF7-1324-4B3F-96D8-79A31E96C808}"/>
    <cellStyle name="Normal 3 3 2 2 3 2" xfId="11900" xr:uid="{24B80DFE-89BA-4CF1-A6EF-A341112DD20E}"/>
    <cellStyle name="Normal 3 3 2 2 4" xfId="11901" xr:uid="{FDDE2070-12D5-42A3-A426-FD57236EFA1A}"/>
    <cellStyle name="Normal 3 3 2 2 5" xfId="11902" xr:uid="{B9D33CE7-7309-4FDE-8A37-6A1CFCB444AC}"/>
    <cellStyle name="Normal 3 3 2 2 6" xfId="11903" xr:uid="{386334F9-531D-4034-AECF-0DD46CAD13D4}"/>
    <cellStyle name="Normal 3 3 2 2 7" xfId="11904" xr:uid="{6FAA3F12-1EC9-413C-8A02-3DB459FB754F}"/>
    <cellStyle name="Normal 3 3 2 2 8" xfId="11905" xr:uid="{73AA538B-3362-4A61-BE41-F0610C6C3944}"/>
    <cellStyle name="Normal 3 3 2 2 9" xfId="11906" xr:uid="{09ECBA6E-B9C7-4E26-90AB-3B7078EDAC5F}"/>
    <cellStyle name="Normal 3 3 2 3" xfId="11907" xr:uid="{5CFB24A9-C4B0-45E7-AB16-B9CCA42D2F4E}"/>
    <cellStyle name="Normal 3 3 2 3 2" xfId="11908" xr:uid="{F108D53D-8333-40FC-BAA0-BD85AF05E3C6}"/>
    <cellStyle name="Normal 3 3 2 3 2 2" xfId="11909" xr:uid="{24745937-4B25-4950-A4BE-F6F31647A6BB}"/>
    <cellStyle name="Normal 3 3 2 3 3" xfId="11910" xr:uid="{ADA7971C-8E34-4673-BC19-091124618DF0}"/>
    <cellStyle name="Normal 3 3 2 3 4" xfId="11911" xr:uid="{D8B11A80-F5EE-4087-85BC-46EF9A6BBB1E}"/>
    <cellStyle name="Normal 3 3 2 3 5" xfId="11912" xr:uid="{5E5CB502-9030-4D2C-BE41-9B64793CA3E3}"/>
    <cellStyle name="Normal 3 3 2 4" xfId="11913" xr:uid="{B6E733D7-D311-47E6-8394-1D91023C4AD3}"/>
    <cellStyle name="Normal 3 3 2 4 2" xfId="11914" xr:uid="{4B675CCC-ED50-4A97-B1A4-CEBA645F531B}"/>
    <cellStyle name="Normal 3 3 2 5" xfId="11915" xr:uid="{DE20E608-C91F-42B4-9228-E088ED3C62A1}"/>
    <cellStyle name="Normal 3 3 2 6" xfId="11916" xr:uid="{0DD1A38D-B3E5-4A28-9BE5-142F044EC37F}"/>
    <cellStyle name="Normal 3 3 2 7" xfId="11917" xr:uid="{3219A1C8-C24A-45FB-B193-7DF1C2005ECE}"/>
    <cellStyle name="Normal 3 3 2 8" xfId="11918" xr:uid="{D7721783-CA0F-4E24-A952-B1E2FE324071}"/>
    <cellStyle name="Normal 3 3 2 9" xfId="11919" xr:uid="{1368D777-04AE-4C5E-A166-FF13890712F5}"/>
    <cellStyle name="Normal 3 3 3" xfId="11920" xr:uid="{4DCF6803-9939-49BD-ABDE-353F16F1E8AC}"/>
    <cellStyle name="Normal 3 3 3 10" xfId="11921" xr:uid="{4C66E02F-5AEB-400C-BE36-3732C4EC6192}"/>
    <cellStyle name="Normal 3 3 3 11" xfId="11922" xr:uid="{D2E5148B-0C7A-4F61-B02D-4554F71222C1}"/>
    <cellStyle name="Normal 3 3 3 12" xfId="11923" xr:uid="{2A854001-D13A-49FE-8748-68B3BA4DBE71}"/>
    <cellStyle name="Normal 3 3 3 2" xfId="11924" xr:uid="{602FF351-9096-4340-B100-33565CCB2DE9}"/>
    <cellStyle name="Normal 3 3 3 2 2" xfId="11925" xr:uid="{E6BF9C98-F44D-4273-AA12-ED4861197F3F}"/>
    <cellStyle name="Normal 3 3 3 2 2 2" xfId="11926" xr:uid="{26F00D53-FBC1-484C-BABE-7A6488B18ADF}"/>
    <cellStyle name="Normal 3 3 3 2 3" xfId="11927" xr:uid="{70770294-513A-491E-AB4A-A12459FB4058}"/>
    <cellStyle name="Normal 3 3 3 2 4" xfId="11928" xr:uid="{37BAB013-EFBA-4AB4-81E7-45040CCCA331}"/>
    <cellStyle name="Normal 3 3 3 2 5" xfId="11929" xr:uid="{E85ED821-7BBD-4B88-AB06-E8F4F6A0DCC2}"/>
    <cellStyle name="Normal 3 3 3 3" xfId="11930" xr:uid="{EE41657A-5224-4CCB-AD0A-327F8B238320}"/>
    <cellStyle name="Normal 3 3 3 3 2" xfId="11931" xr:uid="{92BA49C0-5C3C-4E26-A19C-EF5A9E66D9ED}"/>
    <cellStyle name="Normal 3 3 3 4" xfId="11932" xr:uid="{ACA87520-CFA3-4094-8C52-573F2C22C271}"/>
    <cellStyle name="Normal 3 3 3 5" xfId="11933" xr:uid="{F1B9E064-69C0-4775-80DD-8344BCC50D35}"/>
    <cellStyle name="Normal 3 3 3 6" xfId="11934" xr:uid="{8314105E-57D5-4DF7-B14D-8955191A901A}"/>
    <cellStyle name="Normal 3 3 3 7" xfId="11935" xr:uid="{AD5EAAB9-A650-4EBC-BB1C-5DD375B7F41F}"/>
    <cellStyle name="Normal 3 3 3 8" xfId="11936" xr:uid="{008E7652-0B8D-4201-9815-B3AA45215189}"/>
    <cellStyle name="Normal 3 3 3 9" xfId="11937" xr:uid="{228384E7-D9D7-4DEB-9EAE-087B2D4AC827}"/>
    <cellStyle name="Normal 3 3 4" xfId="11938" xr:uid="{40CF71EF-F4E5-4CB1-99B9-DCC6EF8CEB43}"/>
    <cellStyle name="Normal 3 3 4 2" xfId="11939" xr:uid="{3D904B1F-594A-421C-8496-70CEC07FF5EA}"/>
    <cellStyle name="Normal 3 3 4 2 2" xfId="11940" xr:uid="{9B4873CF-DED0-4442-A684-F6A02C1566ED}"/>
    <cellStyle name="Normal 3 3 4 3" xfId="11941" xr:uid="{E5B8B73E-E979-445A-A458-D224F9CB9A3B}"/>
    <cellStyle name="Normal 3 3 4 4" xfId="11942" xr:uid="{106DBED1-F3D3-4E24-B3E4-4294A35E3DE6}"/>
    <cellStyle name="Normal 3 3 4 5" xfId="11943" xr:uid="{AC7EB908-9F9E-4524-BBEA-5A3A0FFCB149}"/>
    <cellStyle name="Normal 3 3 5" xfId="11944" xr:uid="{552A37EC-1322-4915-8D93-787A9839A349}"/>
    <cellStyle name="Normal 3 3 5 2" xfId="11945" xr:uid="{4231643C-679F-465D-9425-C5FC6C4E4BC5}"/>
    <cellStyle name="Normal 3 3 6" xfId="11946" xr:uid="{5640A289-14EC-4D5B-9723-65C5BB6761A5}"/>
    <cellStyle name="Normal 3 3 7" xfId="11947" xr:uid="{2F60F956-05C1-49F8-810E-ECD88CACF2A4}"/>
    <cellStyle name="Normal 3 3 8" xfId="11948" xr:uid="{48DD9671-C9DB-4CD0-8A75-AB3300824D59}"/>
    <cellStyle name="Normal 3 3 9" xfId="11949" xr:uid="{6D4BA18F-20B4-4FCC-80C7-90F028BC31C6}"/>
    <cellStyle name="Normal 3 30" xfId="11950" xr:uid="{F0F5A5B9-003E-46AA-97CF-4F8B4E616E06}"/>
    <cellStyle name="Normal 3 31" xfId="11951" xr:uid="{19E86601-3A23-421D-8DFE-8341FAE4D0AC}"/>
    <cellStyle name="Normal 3 32" xfId="11952" xr:uid="{F6C4E69B-8D91-460F-8E6C-DB41C48507B2}"/>
    <cellStyle name="Normal 3 33" xfId="11953" xr:uid="{A63498F5-B20B-40D6-8008-B380E797796F}"/>
    <cellStyle name="Normal 3 34" xfId="11954" xr:uid="{0EBC17A1-FC41-4111-8E1F-5FADBFACEAF4}"/>
    <cellStyle name="Normal 3 35" xfId="11955" xr:uid="{FD48BC3A-ACEC-4E11-A79B-0F1A0C636650}"/>
    <cellStyle name="Normal 3 36" xfId="11956" xr:uid="{169CDBBE-AE16-4D15-A88A-AAC22F57C03C}"/>
    <cellStyle name="Normal 3 37" xfId="11957" xr:uid="{5DDEE43A-46D4-4627-95A7-3EDBA58CF66E}"/>
    <cellStyle name="Normal 3 38" xfId="11958" xr:uid="{AD14B711-723D-4F64-A7E3-F575E29EB46A}"/>
    <cellStyle name="Normal 3 4" xfId="11959" xr:uid="{F34CE125-77B2-4C0D-BB32-46E326865A5A}"/>
    <cellStyle name="Normal 3 4 10" xfId="11960" xr:uid="{3D34ED8C-4DC3-4E5F-87D9-7BE12D4A0452}"/>
    <cellStyle name="Normal 3 4 11" xfId="11961" xr:uid="{EA87E324-986D-4E85-9E06-1E3EFF3B75E5}"/>
    <cellStyle name="Normal 3 4 12" xfId="11962" xr:uid="{A53583DA-34C2-437A-A50C-F314FCBD650A}"/>
    <cellStyle name="Normal 3 4 13" xfId="11963" xr:uid="{B092EB3E-50FC-47C5-9C41-1254D02555CC}"/>
    <cellStyle name="Normal 3 4 14" xfId="11964" xr:uid="{C559AFE8-05F0-4B69-A5DE-26566D267892}"/>
    <cellStyle name="Normal 3 4 15" xfId="11965" xr:uid="{64F1BB8F-4C2C-4DFB-A4EC-608BECA08C6B}"/>
    <cellStyle name="Normal 3 4 16" xfId="11966" xr:uid="{8C6D0793-902E-4A03-AB1D-F621E8D676E2}"/>
    <cellStyle name="Normal 3 4 2" xfId="11967" xr:uid="{AAD66321-8E31-4685-AA41-DB4B8B2B930C}"/>
    <cellStyle name="Normal 3 4 2 10" xfId="11968" xr:uid="{60762940-15E6-442A-B801-B4A57E954904}"/>
    <cellStyle name="Normal 3 4 2 11" xfId="11969" xr:uid="{A3A8A8DC-7974-4D44-9BB4-2F920257FDEC}"/>
    <cellStyle name="Normal 3 4 2 12" xfId="11970" xr:uid="{0A3A8F95-0D75-4F08-9220-0884C61ED40F}"/>
    <cellStyle name="Normal 3 4 2 13" xfId="11971" xr:uid="{B67FCF0B-D348-42FC-9144-423FB5F854F0}"/>
    <cellStyle name="Normal 3 4 2 14" xfId="11972" xr:uid="{A7B75543-2340-45A5-81FA-5BE92DDD8A6F}"/>
    <cellStyle name="Normal 3 4 2 2" xfId="11973" xr:uid="{CF180E05-36E5-4B6F-ABB6-7D6D110EBC16}"/>
    <cellStyle name="Normal 3 4 2 2 10" xfId="11974" xr:uid="{BAF33471-BA0C-4BAB-9261-8DDA5A85CAA3}"/>
    <cellStyle name="Normal 3 4 2 2 11" xfId="11975" xr:uid="{20DC79CD-B23D-4EDE-B850-2F837E5C3E7B}"/>
    <cellStyle name="Normal 3 4 2 2 2" xfId="11976" xr:uid="{089C7EAA-4F5D-44CF-BFBE-AEF3F8D2A2ED}"/>
    <cellStyle name="Normal 3 4 2 2 2 2" xfId="11977" xr:uid="{CEBD0248-9F9C-4E03-80B9-BA9FA8066CC2}"/>
    <cellStyle name="Normal 3 4 2 2 2 2 2" xfId="11978" xr:uid="{E137196D-9F51-4958-A24E-7C5EAB7ED2DD}"/>
    <cellStyle name="Normal 3 4 2 2 2 3" xfId="11979" xr:uid="{354AE78C-4413-4F59-9D33-BE55044D5B23}"/>
    <cellStyle name="Normal 3 4 2 2 2 4" xfId="11980" xr:uid="{EC93A8CE-3B49-40C7-8541-E615AE6B5AB1}"/>
    <cellStyle name="Normal 3 4 2 2 2 5" xfId="11981" xr:uid="{DC1E4EA9-06FC-4D6B-8DCD-CAA9751600DC}"/>
    <cellStyle name="Normal 3 4 2 2 3" xfId="11982" xr:uid="{E8BC3969-F3DB-4DA7-8E7F-65C7491FA0C6}"/>
    <cellStyle name="Normal 3 4 2 2 3 2" xfId="11983" xr:uid="{553718F9-3861-4339-9B98-901061F559D8}"/>
    <cellStyle name="Normal 3 4 2 2 4" xfId="11984" xr:uid="{BC477C64-C6FB-43F3-AD03-E48321408DE1}"/>
    <cellStyle name="Normal 3 4 2 2 5" xfId="11985" xr:uid="{4E8A1E73-ECEF-443C-8E14-7900FADE68FA}"/>
    <cellStyle name="Normal 3 4 2 2 6" xfId="11986" xr:uid="{E9D06CC8-605B-49A9-9BD6-5B8012135F94}"/>
    <cellStyle name="Normal 3 4 2 2 7" xfId="11987" xr:uid="{55BCF1E9-74B1-4AA2-A7CC-51EA9B237646}"/>
    <cellStyle name="Normal 3 4 2 2 8" xfId="11988" xr:uid="{9D1C7CD2-6691-4BC3-BE0C-F2DC2D4D5B46}"/>
    <cellStyle name="Normal 3 4 2 2 9" xfId="11989" xr:uid="{9421B2DC-3992-40C2-A0DF-B4CF10365F23}"/>
    <cellStyle name="Normal 3 4 2 3" xfId="11990" xr:uid="{3048B90D-1C53-4E15-B821-0CCB188470FA}"/>
    <cellStyle name="Normal 3 4 2 3 2" xfId="11991" xr:uid="{8037E4BE-4488-4B2A-9380-CAEF9014B14E}"/>
    <cellStyle name="Normal 3 4 2 3 2 2" xfId="11992" xr:uid="{CEE96659-BC0C-49D3-9D8C-D7C9705150AB}"/>
    <cellStyle name="Normal 3 4 2 3 3" xfId="11993" xr:uid="{6F8FE39E-65AF-48EB-8977-E803DE2C4768}"/>
    <cellStyle name="Normal 3 4 2 3 4" xfId="11994" xr:uid="{72431B43-AD8E-455E-B168-97D2154BFE49}"/>
    <cellStyle name="Normal 3 4 2 3 5" xfId="11995" xr:uid="{91D732D5-137B-45FC-8316-D052B6BFBAB9}"/>
    <cellStyle name="Normal 3 4 2 4" xfId="11996" xr:uid="{98DE20F1-0585-40F6-80B5-CB0504337947}"/>
    <cellStyle name="Normal 3 4 2 4 2" xfId="11997" xr:uid="{910F3E58-9A44-4081-AC51-7229AD1E5497}"/>
    <cellStyle name="Normal 3 4 2 5" xfId="11998" xr:uid="{3248A030-46B8-4FD8-A64B-156B43C0A268}"/>
    <cellStyle name="Normal 3 4 2 6" xfId="11999" xr:uid="{C6A0C10A-CF15-4A8D-8C1A-CBE471EDB4A9}"/>
    <cellStyle name="Normal 3 4 2 7" xfId="12000" xr:uid="{B30C8D8F-0F89-475E-BD12-6B225B0A4A0F}"/>
    <cellStyle name="Normal 3 4 2 8" xfId="12001" xr:uid="{1C64A331-3400-45D2-8FA6-C82DC2C24A9C}"/>
    <cellStyle name="Normal 3 4 2 9" xfId="12002" xr:uid="{8C7E54BA-CC43-4C9B-A59C-7AC355F50500}"/>
    <cellStyle name="Normal 3 4 3" xfId="12003" xr:uid="{B443B704-EAD7-46A0-93B6-4EC320B5CE55}"/>
    <cellStyle name="Normal 3 4 3 10" xfId="12004" xr:uid="{DB92FF53-4AD9-41DD-8410-04060137BD0D}"/>
    <cellStyle name="Normal 3 4 3 11" xfId="12005" xr:uid="{AEA925DB-739F-4A7E-A5F9-AEDC76905C0A}"/>
    <cellStyle name="Normal 3 4 3 2" xfId="12006" xr:uid="{EC21D75F-E64C-48BE-9567-832BFA62D598}"/>
    <cellStyle name="Normal 3 4 3 2 2" xfId="12007" xr:uid="{6F2548BD-DFB2-4961-9C2D-AD7C02EAADB1}"/>
    <cellStyle name="Normal 3 4 3 2 2 2" xfId="12008" xr:uid="{3F3A089B-662A-4CEB-A24E-8FF2EBEAAC71}"/>
    <cellStyle name="Normal 3 4 3 2 3" xfId="12009" xr:uid="{330B0774-2C02-4164-95A3-268B6BC950FA}"/>
    <cellStyle name="Normal 3 4 3 2 4" xfId="12010" xr:uid="{81800167-00D9-4E4A-9D9B-67B788CFC7ED}"/>
    <cellStyle name="Normal 3 4 3 2 5" xfId="12011" xr:uid="{9DD2515C-0374-4CC8-B2A8-F2EB330191C0}"/>
    <cellStyle name="Normal 3 4 3 3" xfId="12012" xr:uid="{91D62693-5E90-46E3-AEA0-9B0B0D5CFFAA}"/>
    <cellStyle name="Normal 3 4 3 3 2" xfId="12013" xr:uid="{6D251BDE-FB9E-469B-B8EA-48C30A075CA2}"/>
    <cellStyle name="Normal 3 4 3 4" xfId="12014" xr:uid="{7D9FF46D-2885-4726-A202-130D016489E5}"/>
    <cellStyle name="Normal 3 4 3 5" xfId="12015" xr:uid="{676EB324-837C-48CF-8710-C4D2EBEAC032}"/>
    <cellStyle name="Normal 3 4 3 6" xfId="12016" xr:uid="{61AE3A15-E2F2-4329-A801-753FFD862C53}"/>
    <cellStyle name="Normal 3 4 3 7" xfId="12017" xr:uid="{A676CA5B-2583-44CC-9951-8FA3C4A250E5}"/>
    <cellStyle name="Normal 3 4 3 8" xfId="12018" xr:uid="{0F8B78D9-23F8-4268-A583-956C62477C68}"/>
    <cellStyle name="Normal 3 4 3 9" xfId="12019" xr:uid="{DE2930DA-30D3-4232-817F-3F08D7BAA450}"/>
    <cellStyle name="Normal 3 4 4" xfId="12020" xr:uid="{85F66731-AEED-47B5-BBB1-EA1F459B6A75}"/>
    <cellStyle name="Normal 3 4 4 2" xfId="12021" xr:uid="{AFB850A9-1B08-4157-8726-72E40CCB3E9D}"/>
    <cellStyle name="Normal 3 4 4 2 2" xfId="12022" xr:uid="{2140246A-2156-4DAD-8E64-D2A7BD45EA97}"/>
    <cellStyle name="Normal 3 4 4 3" xfId="12023" xr:uid="{9B250E71-C8EC-4B7E-A214-CE1A2A670C12}"/>
    <cellStyle name="Normal 3 4 4 4" xfId="12024" xr:uid="{2ED38AB5-06A0-4CE0-97D6-6E9B413AB838}"/>
    <cellStyle name="Normal 3 4 4 5" xfId="12025" xr:uid="{B5869475-F964-4000-8013-ADD0300F3D37}"/>
    <cellStyle name="Normal 3 4 5" xfId="12026" xr:uid="{3779000C-AD84-4EE4-89E8-7C15A9486630}"/>
    <cellStyle name="Normal 3 4 5 2" xfId="12027" xr:uid="{75423786-1000-4DE8-8C52-1C4637D23D2A}"/>
    <cellStyle name="Normal 3 4 6" xfId="12028" xr:uid="{6B9794ED-C32C-4494-8C48-161A2223F32B}"/>
    <cellStyle name="Normal 3 4 7" xfId="12029" xr:uid="{CE14D6F9-BA74-449D-93D9-17F8F7D7D3A9}"/>
    <cellStyle name="Normal 3 4 8" xfId="12030" xr:uid="{F5F0F565-4E3B-4F55-BCFC-EB79F3026BF1}"/>
    <cellStyle name="Normal 3 4 9" xfId="12031" xr:uid="{81CD2A92-D266-4DFC-9EA4-D27E9F53EA23}"/>
    <cellStyle name="Normal 3 5" xfId="12032" xr:uid="{DE587F54-FA58-4166-8B2B-E0D23ED0843B}"/>
    <cellStyle name="Normal 3 5 10" xfId="12033" xr:uid="{BCDE7476-558B-4ABA-8E10-8DD8ECEBD521}"/>
    <cellStyle name="Normal 3 5 11" xfId="12034" xr:uid="{538EF8FA-F8BA-4622-A13F-F1E9E9ABFC71}"/>
    <cellStyle name="Normal 3 5 12" xfId="12035" xr:uid="{E504283A-150D-42F0-B3A6-A31FD90863B6}"/>
    <cellStyle name="Normal 3 5 13" xfId="12036" xr:uid="{7A55B3BB-9B84-4DBB-978C-314AC7A143C4}"/>
    <cellStyle name="Normal 3 5 14" xfId="12037" xr:uid="{D0CDC7A4-7AAF-4094-8E03-6AFF4AE43471}"/>
    <cellStyle name="Normal 3 5 15" xfId="12038" xr:uid="{01FECE3E-B5E7-4475-836C-0A11529FFBE5}"/>
    <cellStyle name="Normal 3 5 16" xfId="12039" xr:uid="{C432C300-1D67-4C98-B25A-2B60AC6ABA63}"/>
    <cellStyle name="Normal 3 5 2" xfId="12040" xr:uid="{3D40AEC7-2A00-43D7-A488-9CD2BC5D0513}"/>
    <cellStyle name="Normal 3 5 2 10" xfId="12041" xr:uid="{F03947D9-D705-4E44-B0E4-B4B1C5F2B108}"/>
    <cellStyle name="Normal 3 5 2 11" xfId="12042" xr:uid="{BEC557B1-DAFB-46B9-91A4-008AD44C55FE}"/>
    <cellStyle name="Normal 3 5 2 12" xfId="12043" xr:uid="{E0E967B7-9185-40A6-89D7-A67AFCB812AE}"/>
    <cellStyle name="Normal 3 5 2 13" xfId="12044" xr:uid="{B641EB24-2789-4F8E-BE8F-B389227D1AC7}"/>
    <cellStyle name="Normal 3 5 2 14" xfId="12045" xr:uid="{8F17E206-A51B-4E0E-94AC-19A7FD4320B7}"/>
    <cellStyle name="Normal 3 5 2 2" xfId="12046" xr:uid="{51429E18-A19F-4DCB-8172-5DB90E28CDF6}"/>
    <cellStyle name="Normal 3 5 2 2 10" xfId="12047" xr:uid="{5C991922-F957-4D28-8F26-32A8391CFA57}"/>
    <cellStyle name="Normal 3 5 2 2 11" xfId="12048" xr:uid="{6C31368C-0F31-4F9C-93DD-A4A7D45059F4}"/>
    <cellStyle name="Normal 3 5 2 2 2" xfId="12049" xr:uid="{06E3D146-CFB5-43AC-BE8B-14319BC5F2DE}"/>
    <cellStyle name="Normal 3 5 2 2 2 2" xfId="12050" xr:uid="{D92A548F-E9AE-4017-815E-584EC04B30BC}"/>
    <cellStyle name="Normal 3 5 2 2 2 2 2" xfId="12051" xr:uid="{68D14706-768A-4AF0-AB24-5F275AF8C52D}"/>
    <cellStyle name="Normal 3 5 2 2 2 3" xfId="12052" xr:uid="{A93E9901-2608-439A-AAF2-C64C29C08022}"/>
    <cellStyle name="Normal 3 5 2 2 2 4" xfId="12053" xr:uid="{FD9F2AB7-EAF2-41DC-B5AF-31E9E28132B3}"/>
    <cellStyle name="Normal 3 5 2 2 2 5" xfId="12054" xr:uid="{65F61367-05F4-44E8-9D97-41622F960595}"/>
    <cellStyle name="Normal 3 5 2 2 3" xfId="12055" xr:uid="{1C128462-EECF-4B27-9659-C9A7063DF25C}"/>
    <cellStyle name="Normal 3 5 2 2 3 2" xfId="12056" xr:uid="{81DA48B0-FA2E-4EEF-B29E-1291E041B598}"/>
    <cellStyle name="Normal 3 5 2 2 4" xfId="12057" xr:uid="{D72EF9DE-5C7C-49D0-A004-F890EABE720E}"/>
    <cellStyle name="Normal 3 5 2 2 5" xfId="12058" xr:uid="{1F0AC095-3837-4C49-97D2-00EBB297030C}"/>
    <cellStyle name="Normal 3 5 2 2 6" xfId="12059" xr:uid="{E0D4A78D-23FF-47EF-AD17-D73E42177827}"/>
    <cellStyle name="Normal 3 5 2 2 7" xfId="12060" xr:uid="{D2FF0264-2FC5-4D9C-A929-84E35A04BC97}"/>
    <cellStyle name="Normal 3 5 2 2 8" xfId="12061" xr:uid="{AF46ECFD-9C9A-4C42-B9BE-62DC1DCD397E}"/>
    <cellStyle name="Normal 3 5 2 2 9" xfId="12062" xr:uid="{E1F7507B-7969-4A8A-8125-3F001A8122A8}"/>
    <cellStyle name="Normal 3 5 2 3" xfId="12063" xr:uid="{BA50EA96-BC1B-4367-BDAE-5E890F3444DD}"/>
    <cellStyle name="Normal 3 5 2 3 2" xfId="12064" xr:uid="{24B73329-848F-4A2D-B521-CC8A5A4A4AB2}"/>
    <cellStyle name="Normal 3 5 2 3 2 2" xfId="12065" xr:uid="{22907C5F-6A24-4D7C-9293-53CDF95D0427}"/>
    <cellStyle name="Normal 3 5 2 3 3" xfId="12066" xr:uid="{2331AFA9-FD45-4B1C-9B63-874F9F52500C}"/>
    <cellStyle name="Normal 3 5 2 3 4" xfId="12067" xr:uid="{6CA14AC3-E31C-4932-97FF-A9F881FDCA00}"/>
    <cellStyle name="Normal 3 5 2 3 5" xfId="12068" xr:uid="{C1840569-6237-49AC-A797-A3010B0718DA}"/>
    <cellStyle name="Normal 3 5 2 4" xfId="12069" xr:uid="{29E771AE-3F4B-44A0-B100-B6753DCA2BD7}"/>
    <cellStyle name="Normal 3 5 2 4 2" xfId="12070" xr:uid="{509850FC-F300-4604-AB29-6756CA576F69}"/>
    <cellStyle name="Normal 3 5 2 5" xfId="12071" xr:uid="{E34A28DC-24FC-45F0-AEBF-4CD55D5FB093}"/>
    <cellStyle name="Normal 3 5 2 6" xfId="12072" xr:uid="{64768098-60F6-44EC-B705-E8F00B22D6F2}"/>
    <cellStyle name="Normal 3 5 2 7" xfId="12073" xr:uid="{239BED00-EE23-49F1-A7E2-2B275D08ADD7}"/>
    <cellStyle name="Normal 3 5 2 8" xfId="12074" xr:uid="{7F1DE5CC-69B9-4CAC-8CD2-0D8990D8B17D}"/>
    <cellStyle name="Normal 3 5 2 9" xfId="12075" xr:uid="{9A0AF19A-6DB8-4B71-9480-23417207B050}"/>
    <cellStyle name="Normal 3 5 3" xfId="12076" xr:uid="{4EDE96EC-BE42-4E4C-BBB4-2CC38CB1D6B8}"/>
    <cellStyle name="Normal 3 5 3 10" xfId="12077" xr:uid="{342AE3DA-4EDF-446B-99DB-8EC7DFFAD81F}"/>
    <cellStyle name="Normal 3 5 3 11" xfId="12078" xr:uid="{CB521CE3-DCA7-44CD-9C83-77A6D5D02A36}"/>
    <cellStyle name="Normal 3 5 3 2" xfId="12079" xr:uid="{50467736-FDB7-415D-B240-CCD4614D7440}"/>
    <cellStyle name="Normal 3 5 3 2 2" xfId="12080" xr:uid="{B5AAC19A-781A-4DB3-BCA0-C53BE6F9E98E}"/>
    <cellStyle name="Normal 3 5 3 2 2 2" xfId="12081" xr:uid="{FBE87DD0-092B-4667-8B36-6BCA8406D2A0}"/>
    <cellStyle name="Normal 3 5 3 2 3" xfId="12082" xr:uid="{6F204AF2-E85C-4FF7-84FA-74198E0A0627}"/>
    <cellStyle name="Normal 3 5 3 2 4" xfId="12083" xr:uid="{D6533957-AD10-4055-84BB-AD6664A207B6}"/>
    <cellStyle name="Normal 3 5 3 2 5" xfId="12084" xr:uid="{817F6BE7-38A5-458F-9FE7-08718485EB1A}"/>
    <cellStyle name="Normal 3 5 3 3" xfId="12085" xr:uid="{B106496D-7625-40FA-A4D5-0988CED59158}"/>
    <cellStyle name="Normal 3 5 3 3 2" xfId="12086" xr:uid="{DDA369A5-2330-4906-9689-97278A78A572}"/>
    <cellStyle name="Normal 3 5 3 4" xfId="12087" xr:uid="{2ED563D2-05C7-4539-9F96-B568AD21D92A}"/>
    <cellStyle name="Normal 3 5 3 5" xfId="12088" xr:uid="{387AD37C-C9E3-458B-8C3C-743B4A2A3B0A}"/>
    <cellStyle name="Normal 3 5 3 6" xfId="12089" xr:uid="{9E1B296D-452D-4198-9A86-7C3145DB19CF}"/>
    <cellStyle name="Normal 3 5 3 7" xfId="12090" xr:uid="{8B6C0501-CA86-4F0E-AEA0-F4E594AB0C77}"/>
    <cellStyle name="Normal 3 5 3 8" xfId="12091" xr:uid="{BEC9129B-BAA0-4B27-9EEB-BACDA1DFA034}"/>
    <cellStyle name="Normal 3 5 3 9" xfId="12092" xr:uid="{E4897A3E-9B94-40F1-94F0-DB7DD7FDC4C7}"/>
    <cellStyle name="Normal 3 5 4" xfId="12093" xr:uid="{31E48DBA-CFCF-430B-9ED6-6063FB9BA60B}"/>
    <cellStyle name="Normal 3 5 4 2" xfId="12094" xr:uid="{6F51C35C-CF0C-4008-A5EA-86D359C7458C}"/>
    <cellStyle name="Normal 3 5 4 2 2" xfId="12095" xr:uid="{A07B5DCD-C7BD-406B-87E6-29965BD0DB0A}"/>
    <cellStyle name="Normal 3 5 4 3" xfId="12096" xr:uid="{8C858668-5A90-4536-B8D0-B388C7FE1867}"/>
    <cellStyle name="Normal 3 5 4 4" xfId="12097" xr:uid="{262F41B3-83D7-441B-9F89-4DE441CED873}"/>
    <cellStyle name="Normal 3 5 4 5" xfId="12098" xr:uid="{09820555-2CC7-48BE-A793-D613A19868CD}"/>
    <cellStyle name="Normal 3 5 5" xfId="12099" xr:uid="{AFA133A2-A01C-4319-BD33-1E75C176FD21}"/>
    <cellStyle name="Normal 3 5 5 2" xfId="12100" xr:uid="{AAE805E7-FDF0-43EE-A238-C333867419AE}"/>
    <cellStyle name="Normal 3 5 6" xfId="12101" xr:uid="{732F1B7C-7A7A-4F2D-BF1C-52CE3202FA2C}"/>
    <cellStyle name="Normal 3 5 7" xfId="12102" xr:uid="{EF62213C-0F66-43CB-BAAF-15CDA74D315B}"/>
    <cellStyle name="Normal 3 5 8" xfId="12103" xr:uid="{4DD3A1E3-A21E-41AF-AA45-E97998B64520}"/>
    <cellStyle name="Normal 3 5 9" xfId="12104" xr:uid="{D6879D8C-59E9-4C10-9F9F-4F636F9A0245}"/>
    <cellStyle name="Normal 3 6" xfId="12105" xr:uid="{F092BB3A-6F66-4895-9382-A1FDD547AA31}"/>
    <cellStyle name="Normal 3 6 10" xfId="12106" xr:uid="{2849C94F-ADD8-45D6-95F2-B12670C805E4}"/>
    <cellStyle name="Normal 3 6 11" xfId="12107" xr:uid="{4A6EA01C-7F54-4B54-868C-BB6608B5FDD3}"/>
    <cellStyle name="Normal 3 6 12" xfId="12108" xr:uid="{6A0337DB-F2A2-4A50-8BFC-ADB3F7853F8B}"/>
    <cellStyle name="Normal 3 6 13" xfId="12109" xr:uid="{F19400B0-0735-4BA8-B6B0-E838D4C5CC88}"/>
    <cellStyle name="Normal 3 6 14" xfId="12110" xr:uid="{F1FF5751-662A-49D8-AAF0-4422FC2F677D}"/>
    <cellStyle name="Normal 3 6 15" xfId="12111" xr:uid="{06EB936F-8609-4F13-BE15-C2C77A1CDE3F}"/>
    <cellStyle name="Normal 3 6 2" xfId="12112" xr:uid="{7154E117-5F9E-4BD3-8D2D-9D4072B4E62C}"/>
    <cellStyle name="Normal 3 6 2 10" xfId="12113" xr:uid="{82A58A21-9B99-49BE-AB94-128FA1913A4E}"/>
    <cellStyle name="Normal 3 6 2 11" xfId="12114" xr:uid="{781FD2F3-B265-45A9-819C-7D932A19E4CD}"/>
    <cellStyle name="Normal 3 6 2 12" xfId="12115" xr:uid="{4BDD4496-40FB-4D84-9197-BDFF3AB44762}"/>
    <cellStyle name="Normal 3 6 2 13" xfId="12116" xr:uid="{1E37D273-67E2-4101-B8C0-E2EC6F1813ED}"/>
    <cellStyle name="Normal 3 6 2 2" xfId="12117" xr:uid="{3B6D05F8-A176-4DA1-9BCE-A3DB82428C9D}"/>
    <cellStyle name="Normal 3 6 2 2 10" xfId="12118" xr:uid="{668C45AA-4725-4FF1-A868-4A89BF8037DE}"/>
    <cellStyle name="Normal 3 6 2 2 11" xfId="12119" xr:uid="{D647EB1E-179D-4CBD-89FF-8852D3B0DCC5}"/>
    <cellStyle name="Normal 3 6 2 2 2" xfId="12120" xr:uid="{FF2404AD-A497-45CC-BEB1-DCD53E7FF282}"/>
    <cellStyle name="Normal 3 6 2 2 2 2" xfId="12121" xr:uid="{30CDAFB9-AC73-4D8F-B60A-0641398234F6}"/>
    <cellStyle name="Normal 3 6 2 2 2 2 2" xfId="12122" xr:uid="{FBED22D6-1581-4A62-891B-456805137C41}"/>
    <cellStyle name="Normal 3 6 2 2 2 3" xfId="12123" xr:uid="{196759D7-2A0D-4BC0-8E96-255F44EB6066}"/>
    <cellStyle name="Normal 3 6 2 2 2 4" xfId="12124" xr:uid="{5C38B94A-2140-46FD-AC95-BA9F0A985314}"/>
    <cellStyle name="Normal 3 6 2 2 2 5" xfId="12125" xr:uid="{C4C2A563-8B2C-4B41-BB70-30F5D23893A1}"/>
    <cellStyle name="Normal 3 6 2 2 3" xfId="12126" xr:uid="{FE3D3335-C96F-4137-AE44-42A11BEC95C5}"/>
    <cellStyle name="Normal 3 6 2 2 3 2" xfId="12127" xr:uid="{2F63D6E1-30B1-4857-9740-9462CE7318AB}"/>
    <cellStyle name="Normal 3 6 2 2 4" xfId="12128" xr:uid="{57CBDD0B-4877-44F7-97ED-BF6DB30B4AA4}"/>
    <cellStyle name="Normal 3 6 2 2 5" xfId="12129" xr:uid="{668D67BF-8914-456E-9A2D-A8AD0AEB8270}"/>
    <cellStyle name="Normal 3 6 2 2 6" xfId="12130" xr:uid="{87E97445-C24E-4F2E-914E-46BC0A6CDD30}"/>
    <cellStyle name="Normal 3 6 2 2 7" xfId="12131" xr:uid="{C972E840-658A-4F9C-A4A9-8E9E0B696A7F}"/>
    <cellStyle name="Normal 3 6 2 2 8" xfId="12132" xr:uid="{CBAA9BCF-B417-499C-9BEA-62B04DF7F112}"/>
    <cellStyle name="Normal 3 6 2 2 9" xfId="12133" xr:uid="{2EA0AE6A-A6EB-401F-84B0-C386E630D1C5}"/>
    <cellStyle name="Normal 3 6 2 3" xfId="12134" xr:uid="{4818374E-ED72-4C5A-BC67-A90E369A8DF5}"/>
    <cellStyle name="Normal 3 6 2 3 2" xfId="12135" xr:uid="{47678FDD-8241-4E62-81BA-9A70EAF6C34A}"/>
    <cellStyle name="Normal 3 6 2 3 2 2" xfId="12136" xr:uid="{855B13F2-5C14-4979-9E8C-5328A8AE33F4}"/>
    <cellStyle name="Normal 3 6 2 3 3" xfId="12137" xr:uid="{4DB0A641-21AD-49FA-A2E3-1FC024D60D9A}"/>
    <cellStyle name="Normal 3 6 2 3 4" xfId="12138" xr:uid="{03C42B63-FE57-4145-A688-B249C317B019}"/>
    <cellStyle name="Normal 3 6 2 3 5" xfId="12139" xr:uid="{0F21169E-9978-4BD5-9EF0-1D73D1C13234}"/>
    <cellStyle name="Normal 3 6 2 4" xfId="12140" xr:uid="{0E38DC6C-CDAB-4DDB-AAC6-73D6D444D6B6}"/>
    <cellStyle name="Normal 3 6 2 4 2" xfId="12141" xr:uid="{85B7118E-1483-47AC-B1C5-A74D7C86BA7E}"/>
    <cellStyle name="Normal 3 6 2 5" xfId="12142" xr:uid="{CDA922EE-4A32-434B-8B0D-D514350797BD}"/>
    <cellStyle name="Normal 3 6 2 6" xfId="12143" xr:uid="{038BEF38-50D4-4B71-8058-BAACE69D50A4}"/>
    <cellStyle name="Normal 3 6 2 7" xfId="12144" xr:uid="{010DCD53-4DAC-4BBA-902B-C9F9BAFEC150}"/>
    <cellStyle name="Normal 3 6 2 8" xfId="12145" xr:uid="{BB4F449D-D7FE-464B-80C8-FEB116EDDC2E}"/>
    <cellStyle name="Normal 3 6 2 9" xfId="12146" xr:uid="{4D24B29A-5A40-4EF8-BFE6-8828FCB8CB12}"/>
    <cellStyle name="Normal 3 6 3" xfId="12147" xr:uid="{1411DC58-EB8D-4916-8C7E-4CB6969CC846}"/>
    <cellStyle name="Normal 3 6 3 10" xfId="12148" xr:uid="{4D0E38CF-3023-41AA-BC3C-AC5CF982E224}"/>
    <cellStyle name="Normal 3 6 3 11" xfId="12149" xr:uid="{8F5EB29F-75FD-41A8-BD07-70EF3044E5BC}"/>
    <cellStyle name="Normal 3 6 3 2" xfId="12150" xr:uid="{2E912957-29EB-4F99-AB4B-EF4076492E66}"/>
    <cellStyle name="Normal 3 6 3 2 2" xfId="12151" xr:uid="{B91AD5A7-081D-4830-964A-F9A48C6266D7}"/>
    <cellStyle name="Normal 3 6 3 2 2 2" xfId="12152" xr:uid="{F2BD2A5E-0765-4E0F-A351-5069C40F7E54}"/>
    <cellStyle name="Normal 3 6 3 2 3" xfId="12153" xr:uid="{D39EC4E1-C69C-438E-9475-C14D80AD12B8}"/>
    <cellStyle name="Normal 3 6 3 2 4" xfId="12154" xr:uid="{A7612C65-7E30-43CB-BA8C-EB76CC99D524}"/>
    <cellStyle name="Normal 3 6 3 2 5" xfId="12155" xr:uid="{9664FB9A-1B02-4E75-AC86-CFEAAF444FBE}"/>
    <cellStyle name="Normal 3 6 3 3" xfId="12156" xr:uid="{225F72BB-00F8-485F-BF17-CC1FC0621915}"/>
    <cellStyle name="Normal 3 6 3 3 2" xfId="12157" xr:uid="{28E0099E-2A7B-4FF1-AED1-19EFC516B5F0}"/>
    <cellStyle name="Normal 3 6 3 4" xfId="12158" xr:uid="{5AC7003F-11D4-489F-B168-88ADB2EADC18}"/>
    <cellStyle name="Normal 3 6 3 5" xfId="12159" xr:uid="{41FB6764-8D54-43AD-AE16-E37B156D0210}"/>
    <cellStyle name="Normal 3 6 3 6" xfId="12160" xr:uid="{AF7CB7B5-3324-4A11-9276-F1811CE1C595}"/>
    <cellStyle name="Normal 3 6 3 7" xfId="12161" xr:uid="{AD9CD98D-2CE6-499F-A7DA-B31E15BB351F}"/>
    <cellStyle name="Normal 3 6 3 8" xfId="12162" xr:uid="{1D74F91A-904C-4281-BC01-3E33230CEEC9}"/>
    <cellStyle name="Normal 3 6 3 9" xfId="12163" xr:uid="{77E91BBB-75E3-4B5C-9FF1-CC38E089CC2E}"/>
    <cellStyle name="Normal 3 6 4" xfId="12164" xr:uid="{80834F3B-01C7-48B0-B1C0-EB7295C27107}"/>
    <cellStyle name="Normal 3 6 4 2" xfId="12165" xr:uid="{D43B0F60-3A48-4101-9F1F-FF5475015A13}"/>
    <cellStyle name="Normal 3 6 4 2 2" xfId="12166" xr:uid="{FB0DC237-CB62-40EF-9EB5-ADB85FCB6501}"/>
    <cellStyle name="Normal 3 6 4 3" xfId="12167" xr:uid="{88E04E41-DE90-4DFF-BA61-E64F3F245DC3}"/>
    <cellStyle name="Normal 3 6 4 4" xfId="12168" xr:uid="{91B1E3C4-4758-4C5E-A610-755D7BD5C4CF}"/>
    <cellStyle name="Normal 3 6 4 5" xfId="12169" xr:uid="{AF13DD5D-739F-4033-8FBE-22F66B7F9ADC}"/>
    <cellStyle name="Normal 3 6 5" xfId="12170" xr:uid="{F77F3944-9697-4CFD-94B1-3D728AA16356}"/>
    <cellStyle name="Normal 3 6 5 2" xfId="12171" xr:uid="{E7400CD2-440B-4860-8708-66DA0FACB683}"/>
    <cellStyle name="Normal 3 6 6" xfId="12172" xr:uid="{09D33FC1-6A96-4F24-BB00-EE2529A5A26D}"/>
    <cellStyle name="Normal 3 6 7" xfId="12173" xr:uid="{4B017CC6-2DD2-4902-8660-805CF625F6F8}"/>
    <cellStyle name="Normal 3 6 8" xfId="12174" xr:uid="{1C6BD65B-209E-44D6-9596-46CCE16F1C38}"/>
    <cellStyle name="Normal 3 6 9" xfId="12175" xr:uid="{277588FC-C7B1-4739-BDDF-A8BE790C9688}"/>
    <cellStyle name="Normal 3 7" xfId="12176" xr:uid="{A1FD9189-FEA8-475C-9FF4-116FB8EA09AF}"/>
    <cellStyle name="Normal 3 7 10" xfId="12177" xr:uid="{669D1074-5172-4275-9372-F0DE34FEEAD6}"/>
    <cellStyle name="Normal 3 7 11" xfId="12178" xr:uid="{20FB1BE2-DE98-4FA7-89DF-63D7527ABB9E}"/>
    <cellStyle name="Normal 3 7 12" xfId="12179" xr:uid="{392F577F-73C8-4730-A83E-E0FA1D8EC523}"/>
    <cellStyle name="Normal 3 7 13" xfId="12180" xr:uid="{E6921F91-1EF7-408C-BF3E-8A2C98473B29}"/>
    <cellStyle name="Normal 3 7 14" xfId="12181" xr:uid="{08AD6C7C-0854-431A-BC41-9237FC5BEF63}"/>
    <cellStyle name="Normal 3 7 2" xfId="12182" xr:uid="{8D361291-D133-45A3-A745-A3E2CA7DE22D}"/>
    <cellStyle name="Normal 3 7 2 10" xfId="12183" xr:uid="{9CE4913B-4DCC-4908-935F-A0C34F6676DD}"/>
    <cellStyle name="Normal 3 7 2 11" xfId="12184" xr:uid="{7EE48B10-CA27-4E0C-B911-4E7C52872B13}"/>
    <cellStyle name="Normal 3 7 2 12" xfId="12185" xr:uid="{131E8E80-8B6E-474E-9C2B-D4D2655F4BCB}"/>
    <cellStyle name="Normal 3 7 2 13" xfId="12186" xr:uid="{719AB815-B724-4346-959C-0BFBC87C3958}"/>
    <cellStyle name="Normal 3 7 2 2" xfId="12187" xr:uid="{D838D27F-3157-4B6D-A508-BBA7988CAFD2}"/>
    <cellStyle name="Normal 3 7 2 2 10" xfId="12188" xr:uid="{CCC6739D-1F4B-4C43-963E-C113E4DC8A36}"/>
    <cellStyle name="Normal 3 7 2 2 11" xfId="12189" xr:uid="{EF9C6524-927C-422E-AB1B-DA365E3AF901}"/>
    <cellStyle name="Normal 3 7 2 2 2" xfId="12190" xr:uid="{E3B8FB31-2F5A-4BB2-9F65-C042C06F547C}"/>
    <cellStyle name="Normal 3 7 2 2 2 2" xfId="12191" xr:uid="{98052DE3-0C04-40C8-81E0-313D6835C6D7}"/>
    <cellStyle name="Normal 3 7 2 2 2 2 2" xfId="12192" xr:uid="{35B6A0C7-A035-4AEB-93FF-7BAF998CB1FA}"/>
    <cellStyle name="Normal 3 7 2 2 2 3" xfId="12193" xr:uid="{BA271047-8050-46E3-94F8-5F989B094E48}"/>
    <cellStyle name="Normal 3 7 2 2 2 4" xfId="12194" xr:uid="{BF3F5A0D-ACB6-4D3C-B004-2B6C45E5EFB3}"/>
    <cellStyle name="Normal 3 7 2 2 2 5" xfId="12195" xr:uid="{042616A9-CB68-4E0D-9B0C-A059A959CE5C}"/>
    <cellStyle name="Normal 3 7 2 2 3" xfId="12196" xr:uid="{3AD92ABE-AB7D-4CA1-BA05-BEF45EE58351}"/>
    <cellStyle name="Normal 3 7 2 2 3 2" xfId="12197" xr:uid="{C9759A77-54BF-40BD-AB7C-CC68BA82972F}"/>
    <cellStyle name="Normal 3 7 2 2 4" xfId="12198" xr:uid="{46BC1498-6662-4DFA-93CB-78489515FFA6}"/>
    <cellStyle name="Normal 3 7 2 2 5" xfId="12199" xr:uid="{4D6058CF-A8D7-4A41-8F60-F8A4EC83096F}"/>
    <cellStyle name="Normal 3 7 2 2 6" xfId="12200" xr:uid="{1C70ABC6-4229-4DA0-BFCD-6582FC8EF6F7}"/>
    <cellStyle name="Normal 3 7 2 2 7" xfId="12201" xr:uid="{D5F8493A-1B97-4D8F-A011-63A2420B007B}"/>
    <cellStyle name="Normal 3 7 2 2 8" xfId="12202" xr:uid="{1D00A7B5-F18E-4C46-B412-408B48EFF018}"/>
    <cellStyle name="Normal 3 7 2 2 9" xfId="12203" xr:uid="{5FB40B97-F9A4-48AE-B12E-55BD56192A6F}"/>
    <cellStyle name="Normal 3 7 2 3" xfId="12204" xr:uid="{AF0D1511-B997-43AB-99B1-6785447D6C9F}"/>
    <cellStyle name="Normal 3 7 2 3 2" xfId="12205" xr:uid="{BAD881E5-F47A-4007-8DE2-B185D42D980D}"/>
    <cellStyle name="Normal 3 7 2 3 2 2" xfId="12206" xr:uid="{9A4EA877-6CB8-4A6B-8B9A-734A1E90FD12}"/>
    <cellStyle name="Normal 3 7 2 3 3" xfId="12207" xr:uid="{568C2277-E848-47E7-BDD2-62291849C6CD}"/>
    <cellStyle name="Normal 3 7 2 3 4" xfId="12208" xr:uid="{DE92E8E4-75F4-4AF2-8556-CEE932123DEC}"/>
    <cellStyle name="Normal 3 7 2 3 5" xfId="12209" xr:uid="{D7A33E7E-FAA9-4FB6-B91A-B012D02078E5}"/>
    <cellStyle name="Normal 3 7 2 4" xfId="12210" xr:uid="{9F7924A3-A8D5-42EB-BB5F-5C18F8D292C9}"/>
    <cellStyle name="Normal 3 7 2 4 2" xfId="12211" xr:uid="{AE33AF26-0787-47B9-ABD7-C9792C09B24E}"/>
    <cellStyle name="Normal 3 7 2 5" xfId="12212" xr:uid="{52A7D0A3-41C7-4E1F-9CC3-5E33A694708B}"/>
    <cellStyle name="Normal 3 7 2 6" xfId="12213" xr:uid="{86899B0B-8C18-438C-9B44-8A4A80238584}"/>
    <cellStyle name="Normal 3 7 2 7" xfId="12214" xr:uid="{D88DE3A5-C91C-4548-BD50-B84B6E30085C}"/>
    <cellStyle name="Normal 3 7 2 8" xfId="12215" xr:uid="{C0856490-82E0-4F02-896F-1DE97B1BD0E5}"/>
    <cellStyle name="Normal 3 7 2 9" xfId="12216" xr:uid="{7EC4439F-B86F-4E97-B82F-0E11B8FE2F76}"/>
    <cellStyle name="Normal 3 7 3" xfId="12217" xr:uid="{661AF33B-BFB2-46C9-8BE9-2C7881ECF0AB}"/>
    <cellStyle name="Normal 3 7 3 10" xfId="12218" xr:uid="{F737E2A9-EDCE-4B41-B388-63369C401EB6}"/>
    <cellStyle name="Normal 3 7 3 11" xfId="12219" xr:uid="{0C9ABAB0-F8BE-4B07-AF14-959A73739A38}"/>
    <cellStyle name="Normal 3 7 3 2" xfId="12220" xr:uid="{CC5FDBE1-BA2A-41B5-975A-9B23DBABF060}"/>
    <cellStyle name="Normal 3 7 3 2 2" xfId="12221" xr:uid="{0B5411A1-1E7A-431D-BD4E-325ACC2F93DC}"/>
    <cellStyle name="Normal 3 7 3 2 2 2" xfId="12222" xr:uid="{9EAD23EB-509D-443F-8398-F852E6A98A2E}"/>
    <cellStyle name="Normal 3 7 3 2 3" xfId="12223" xr:uid="{F4CCF47D-83BD-4B83-8787-2A2A8B89674F}"/>
    <cellStyle name="Normal 3 7 3 2 4" xfId="12224" xr:uid="{DD7DC836-EC3F-4AA5-BAF0-5C65FD765604}"/>
    <cellStyle name="Normal 3 7 3 2 5" xfId="12225" xr:uid="{FFCCB48D-CF1C-41AF-92E0-6606786BCF38}"/>
    <cellStyle name="Normal 3 7 3 3" xfId="12226" xr:uid="{F12B8C11-0A43-41E9-A5CC-6DC2C9B6616E}"/>
    <cellStyle name="Normal 3 7 3 3 2" xfId="12227" xr:uid="{D71E13E6-29DA-4C14-9C96-1C7EF4E0353C}"/>
    <cellStyle name="Normal 3 7 3 4" xfId="12228" xr:uid="{34C801FD-A86A-49E2-BB94-BE9EAD59D03F}"/>
    <cellStyle name="Normal 3 7 3 5" xfId="12229" xr:uid="{D8619718-00B8-4F98-AE4D-2B29EED57364}"/>
    <cellStyle name="Normal 3 7 3 6" xfId="12230" xr:uid="{405582CC-0114-4593-B171-3AC0D9BB2473}"/>
    <cellStyle name="Normal 3 7 3 7" xfId="12231" xr:uid="{B2C6A39E-AEA7-462A-86D4-324483781814}"/>
    <cellStyle name="Normal 3 7 3 8" xfId="12232" xr:uid="{6F230706-B456-49F9-BBAE-EE97F23A2994}"/>
    <cellStyle name="Normal 3 7 3 9" xfId="12233" xr:uid="{9B4E8D7C-26DB-40E9-B03C-9367E6FCD67F}"/>
    <cellStyle name="Normal 3 7 4" xfId="12234" xr:uid="{DB7E9734-01D6-4C5A-B818-568CF808FC02}"/>
    <cellStyle name="Normal 3 7 4 2" xfId="12235" xr:uid="{2267BDAB-D838-4B97-AF29-82888DBB8B19}"/>
    <cellStyle name="Normal 3 7 4 2 2" xfId="12236" xr:uid="{D2B059B0-080D-41F7-82A1-4C6E863419C1}"/>
    <cellStyle name="Normal 3 7 4 3" xfId="12237" xr:uid="{E2C52B86-8895-4050-8180-42AF034656C8}"/>
    <cellStyle name="Normal 3 7 4 4" xfId="12238" xr:uid="{11CB552F-5152-4711-B3FD-F1EFE62BBEFD}"/>
    <cellStyle name="Normal 3 7 4 5" xfId="12239" xr:uid="{3D7F6AD3-6A42-4020-A002-2474F68D0EC8}"/>
    <cellStyle name="Normal 3 7 5" xfId="12240" xr:uid="{9DC7FC50-DD4A-4E8D-97CE-FDEA6F7B8D8E}"/>
    <cellStyle name="Normal 3 7 5 2" xfId="12241" xr:uid="{AB92D8EE-18E6-45F9-B25C-883CD859D25F}"/>
    <cellStyle name="Normal 3 7 6" xfId="12242" xr:uid="{FDBDA207-05D9-425B-814C-54119FD95A56}"/>
    <cellStyle name="Normal 3 7 7" xfId="12243" xr:uid="{8A596CA9-5194-4B5D-B6EA-E6745B42D742}"/>
    <cellStyle name="Normal 3 7 8" xfId="12244" xr:uid="{8A50AB7B-50D6-4D22-BFD6-1D2B7DB898EA}"/>
    <cellStyle name="Normal 3 7 9" xfId="12245" xr:uid="{CF522AF3-5185-4565-9950-4395A00428A9}"/>
    <cellStyle name="Normal 3 8" xfId="12246" xr:uid="{FF32A3A9-C6CB-4FFC-B180-392562629A00}"/>
    <cellStyle name="Normal 3 8 10" xfId="12247" xr:uid="{728F7212-0C2D-44EA-A88C-EA72330F9B48}"/>
    <cellStyle name="Normal 3 8 11" xfId="12248" xr:uid="{B50A609F-6B5B-4410-A19D-5E0EC8CFEEB2}"/>
    <cellStyle name="Normal 3 8 12" xfId="12249" xr:uid="{098EC2C1-3FFB-493A-92CD-873A45A8BBE3}"/>
    <cellStyle name="Normal 3 8 13" xfId="12250" xr:uid="{85DD0A06-1F9C-4D7C-8EFD-2858664CAE86}"/>
    <cellStyle name="Normal 3 8 14" xfId="12251" xr:uid="{DFE2A218-B5BD-4FD1-9B8F-73A74F4B3077}"/>
    <cellStyle name="Normal 3 8 2" xfId="12252" xr:uid="{8E6E6203-4943-4BB2-83C6-CF99A83A2466}"/>
    <cellStyle name="Normal 3 8 2 10" xfId="12253" xr:uid="{9D50052D-6827-4CA6-A8F4-B41BFB541251}"/>
    <cellStyle name="Normal 3 8 2 11" xfId="12254" xr:uid="{5EA4530C-1349-44BB-8181-F9D6E28450DC}"/>
    <cellStyle name="Normal 3 8 2 12" xfId="12255" xr:uid="{0E983FD1-7B56-47C6-8BB8-94C0E74452B2}"/>
    <cellStyle name="Normal 3 8 2 13" xfId="12256" xr:uid="{F5B9C85F-29A5-45CD-9BA0-9100257C5E56}"/>
    <cellStyle name="Normal 3 8 2 2" xfId="12257" xr:uid="{941921E7-5C8D-4D02-B38B-8523E09B5749}"/>
    <cellStyle name="Normal 3 8 2 2 10" xfId="12258" xr:uid="{746C4CA8-2E9A-4154-AE65-201D0D0ED966}"/>
    <cellStyle name="Normal 3 8 2 2 11" xfId="12259" xr:uid="{CFCC791B-F5C0-46B6-902C-62829FE9760D}"/>
    <cellStyle name="Normal 3 8 2 2 2" xfId="12260" xr:uid="{38E6E370-B858-49EF-9DB8-71AA941CBF05}"/>
    <cellStyle name="Normal 3 8 2 2 2 2" xfId="12261" xr:uid="{4936E84E-4FC5-4400-9888-C9310ED9E885}"/>
    <cellStyle name="Normal 3 8 2 2 2 2 2" xfId="12262" xr:uid="{7C17B27C-175B-4C3E-9B26-3E81AE91FABC}"/>
    <cellStyle name="Normal 3 8 2 2 2 3" xfId="12263" xr:uid="{45BBD2D6-F9BD-44DE-B912-0A8A6C017EAC}"/>
    <cellStyle name="Normal 3 8 2 2 2 4" xfId="12264" xr:uid="{59902435-8D86-4797-9668-A0A54B7D6A2D}"/>
    <cellStyle name="Normal 3 8 2 2 2 5" xfId="12265" xr:uid="{2B56E003-CEB2-4ECF-8401-DECA83551317}"/>
    <cellStyle name="Normal 3 8 2 2 3" xfId="12266" xr:uid="{1FA2C974-3C2B-4334-937D-8949C723E79B}"/>
    <cellStyle name="Normal 3 8 2 2 3 2" xfId="12267" xr:uid="{D98DAAA8-459B-43E8-9BD7-887292DB531A}"/>
    <cellStyle name="Normal 3 8 2 2 4" xfId="12268" xr:uid="{609DFDE5-7CEF-4E9E-93DB-BE22D0ACA655}"/>
    <cellStyle name="Normal 3 8 2 2 5" xfId="12269" xr:uid="{E28B621C-39DB-4922-907D-CF7D7E282EDA}"/>
    <cellStyle name="Normal 3 8 2 2 6" xfId="12270" xr:uid="{40773765-3EE5-4C1D-A498-8C74D60B9641}"/>
    <cellStyle name="Normal 3 8 2 2 7" xfId="12271" xr:uid="{20DFFF9C-B383-459B-ADC7-76C2C8EE3C9B}"/>
    <cellStyle name="Normal 3 8 2 2 8" xfId="12272" xr:uid="{F01D75D6-8EF3-4637-A9A4-792FFD48DBA5}"/>
    <cellStyle name="Normal 3 8 2 2 9" xfId="12273" xr:uid="{94154969-C389-4200-9835-ADFEB31147FE}"/>
    <cellStyle name="Normal 3 8 2 3" xfId="12274" xr:uid="{A395EF1C-4BA6-42A1-92EC-0DA0526E67B8}"/>
    <cellStyle name="Normal 3 8 2 3 2" xfId="12275" xr:uid="{8DF5CDFA-ED43-4EE1-BE54-205512928C82}"/>
    <cellStyle name="Normal 3 8 2 3 2 2" xfId="12276" xr:uid="{10091811-A23C-4479-A4EF-526AC0BD7276}"/>
    <cellStyle name="Normal 3 8 2 3 3" xfId="12277" xr:uid="{DF52FA56-CEEF-4C60-8B26-2D64C7A07E9E}"/>
    <cellStyle name="Normal 3 8 2 3 4" xfId="12278" xr:uid="{A570F6C4-118D-44D6-BEA0-EAF6D4098764}"/>
    <cellStyle name="Normal 3 8 2 3 5" xfId="12279" xr:uid="{A71DA05F-F3FF-4C20-B7F4-7B091A5739E7}"/>
    <cellStyle name="Normal 3 8 2 4" xfId="12280" xr:uid="{67953B9D-D0DD-4650-8889-D340DFC67AA8}"/>
    <cellStyle name="Normal 3 8 2 4 2" xfId="12281" xr:uid="{38D7D9A1-A8F6-4CEA-AD2A-A856A321FEED}"/>
    <cellStyle name="Normal 3 8 2 5" xfId="12282" xr:uid="{FFCE33F2-4205-4EC5-A2F5-4F7E5D7B960A}"/>
    <cellStyle name="Normal 3 8 2 6" xfId="12283" xr:uid="{198B4180-B813-4EBB-8A0D-040CF7AA3F8C}"/>
    <cellStyle name="Normal 3 8 2 7" xfId="12284" xr:uid="{A5C30248-3ABC-473F-A202-72936855FEBA}"/>
    <cellStyle name="Normal 3 8 2 8" xfId="12285" xr:uid="{2F095B74-3BE6-436C-88DE-B0A719D3E065}"/>
    <cellStyle name="Normal 3 8 2 9" xfId="12286" xr:uid="{BA69B091-290E-46B2-9B4D-2C323BC0B80C}"/>
    <cellStyle name="Normal 3 8 3" xfId="12287" xr:uid="{D6EBF1CE-F1BC-4BE7-83D6-26F46855BEC3}"/>
    <cellStyle name="Normal 3 8 3 10" xfId="12288" xr:uid="{721BF9A3-9225-4125-A143-7844EF6FCB79}"/>
    <cellStyle name="Normal 3 8 3 11" xfId="12289" xr:uid="{59DEA256-4872-4152-8F55-0FCF55C79A21}"/>
    <cellStyle name="Normal 3 8 3 2" xfId="12290" xr:uid="{8FB00254-416A-40A0-9982-5038BD90EDAB}"/>
    <cellStyle name="Normal 3 8 3 2 2" xfId="12291" xr:uid="{4F3245E0-9CEA-413A-BF41-9E3EFB774C40}"/>
    <cellStyle name="Normal 3 8 3 2 2 2" xfId="12292" xr:uid="{1FD1DE7A-44E0-4BE8-BBC7-D0A164282E6F}"/>
    <cellStyle name="Normal 3 8 3 2 3" xfId="12293" xr:uid="{1DD16ABF-C0E6-4C2A-AFC3-88782E972032}"/>
    <cellStyle name="Normal 3 8 3 2 4" xfId="12294" xr:uid="{1FB553FE-DE27-4F10-A424-C30EAEC702AA}"/>
    <cellStyle name="Normal 3 8 3 2 5" xfId="12295" xr:uid="{97AE73BB-23A9-4DDC-A8C7-93A6B537A5EC}"/>
    <cellStyle name="Normal 3 8 3 3" xfId="12296" xr:uid="{54427CA3-C6B0-4D38-9878-035E942946EB}"/>
    <cellStyle name="Normal 3 8 3 3 2" xfId="12297" xr:uid="{8D97E426-357D-45A1-AAEE-5A99FDDB09CF}"/>
    <cellStyle name="Normal 3 8 3 4" xfId="12298" xr:uid="{717727DE-DB2E-48AF-82B4-1301CAAEF409}"/>
    <cellStyle name="Normal 3 8 3 5" xfId="12299" xr:uid="{0B2F406E-E088-485E-B2F3-C0DD46E492EC}"/>
    <cellStyle name="Normal 3 8 3 6" xfId="12300" xr:uid="{3ED31D35-5FA6-4BFC-A7D2-3B096C59DC2B}"/>
    <cellStyle name="Normal 3 8 3 7" xfId="12301" xr:uid="{8B8D8F43-E1AD-46A6-BEF7-5750096168A7}"/>
    <cellStyle name="Normal 3 8 3 8" xfId="12302" xr:uid="{F56FFE58-21F1-4A5D-9E6B-78FC7EB6C4D2}"/>
    <cellStyle name="Normal 3 8 3 9" xfId="12303" xr:uid="{BF5A77AB-8072-4CFB-A878-6743EA28C22A}"/>
    <cellStyle name="Normal 3 8 4" xfId="12304" xr:uid="{BB2EB3B4-AC8E-4DA7-8499-AF354104DCF2}"/>
    <cellStyle name="Normal 3 8 4 2" xfId="12305" xr:uid="{5C1172F4-DA87-4033-8641-5F6AD85759BE}"/>
    <cellStyle name="Normal 3 8 4 2 2" xfId="12306" xr:uid="{B0E7EFAC-D12F-4688-B1FA-1EF32EF76CEB}"/>
    <cellStyle name="Normal 3 8 4 3" xfId="12307" xr:uid="{87C9463D-644B-420B-BD11-33DA56FBEA55}"/>
    <cellStyle name="Normal 3 8 4 4" xfId="12308" xr:uid="{B18656FD-7538-4207-B377-029118F3F6B1}"/>
    <cellStyle name="Normal 3 8 4 5" xfId="12309" xr:uid="{FE627849-24CF-4D82-9104-04A8E2509BE9}"/>
    <cellStyle name="Normal 3 8 5" xfId="12310" xr:uid="{545FD78E-9A07-45DC-B3A9-7E6BF79A7408}"/>
    <cellStyle name="Normal 3 8 5 2" xfId="12311" xr:uid="{5254A0AA-9FC9-4595-B187-403216C822D3}"/>
    <cellStyle name="Normal 3 8 6" xfId="12312" xr:uid="{E3EB90FE-9688-4FA3-9A9F-F6F91E35E96A}"/>
    <cellStyle name="Normal 3 8 7" xfId="12313" xr:uid="{652D4A3F-C8C6-4456-86AA-65BE1E4D100D}"/>
    <cellStyle name="Normal 3 8 8" xfId="12314" xr:uid="{4098907B-711B-4603-8FE7-6D88D52CB35A}"/>
    <cellStyle name="Normal 3 8 9" xfId="12315" xr:uid="{1DFADC7B-2757-4272-8DAD-AB4DAF608863}"/>
    <cellStyle name="Normal 3 9" xfId="12316" xr:uid="{F430E07D-7260-4CC7-A6AE-0F47415254FA}"/>
    <cellStyle name="Normal 3 9 10" xfId="12317" xr:uid="{F7FBEC46-EE7D-4778-AD0D-EEFE226506EC}"/>
    <cellStyle name="Normal 3 9 11" xfId="12318" xr:uid="{4EAC389B-F980-40C1-8C51-1B0361D96F6C}"/>
    <cellStyle name="Normal 3 9 12" xfId="12319" xr:uid="{327D904F-C1BB-41FD-8FDD-E01A88F2BEF3}"/>
    <cellStyle name="Normal 3 9 13" xfId="12320" xr:uid="{25961201-153A-46DA-A79F-8153BC260E35}"/>
    <cellStyle name="Normal 3 9 14" xfId="12321" xr:uid="{BBD65664-05E7-4A8F-8599-2AE4D5B1ED06}"/>
    <cellStyle name="Normal 3 9 2" xfId="12322" xr:uid="{FF6EB9EB-B2F3-484F-BDE2-519B7EE47836}"/>
    <cellStyle name="Normal 3 9 2 10" xfId="12323" xr:uid="{E795D23C-09BE-4578-A801-8C4AE8353672}"/>
    <cellStyle name="Normal 3 9 2 11" xfId="12324" xr:uid="{AC09EA1E-9C53-4FEF-AE5C-F30945B837BC}"/>
    <cellStyle name="Normal 3 9 2 12" xfId="12325" xr:uid="{B5FDC8FA-77C1-4449-8EAD-9ABDB99BBA78}"/>
    <cellStyle name="Normal 3 9 2 13" xfId="12326" xr:uid="{B307DC80-54B4-4D13-BC9B-C40B446A0342}"/>
    <cellStyle name="Normal 3 9 2 2" xfId="12327" xr:uid="{D7B8CA27-26F2-464C-A3F6-84505CDD77F7}"/>
    <cellStyle name="Normal 3 9 2 2 10" xfId="12328" xr:uid="{B120A701-6697-4023-906F-C05BB938DBC6}"/>
    <cellStyle name="Normal 3 9 2 2 11" xfId="12329" xr:uid="{D3433844-F69C-4519-B2C0-7B4EC5791BE2}"/>
    <cellStyle name="Normal 3 9 2 2 2" xfId="12330" xr:uid="{5281C59F-E97F-4B8B-8D0A-2CD7F95B5A9B}"/>
    <cellStyle name="Normal 3 9 2 2 2 2" xfId="12331" xr:uid="{2C1A76CD-20C6-4645-BACE-B48D0D5E00C7}"/>
    <cellStyle name="Normal 3 9 2 2 2 2 2" xfId="12332" xr:uid="{27729DE7-E62C-4963-996F-1F5C87F4F055}"/>
    <cellStyle name="Normal 3 9 2 2 2 3" xfId="12333" xr:uid="{E23AB5CE-FEEA-4DE0-83EC-26ADA0ECCA42}"/>
    <cellStyle name="Normal 3 9 2 2 2 4" xfId="12334" xr:uid="{03C80D3B-E9B8-4FA1-BDE4-D3669E51840E}"/>
    <cellStyle name="Normal 3 9 2 2 2 5" xfId="12335" xr:uid="{C32FFD82-6C9B-4360-8A95-363C30709A5F}"/>
    <cellStyle name="Normal 3 9 2 2 3" xfId="12336" xr:uid="{1373EF1C-192E-458A-85B8-0CDA23D75217}"/>
    <cellStyle name="Normal 3 9 2 2 3 2" xfId="12337" xr:uid="{E938642F-B27D-41F2-9891-E37330640BEC}"/>
    <cellStyle name="Normal 3 9 2 2 4" xfId="12338" xr:uid="{C36DD58B-17C2-4DB6-A5BC-52F5866546A1}"/>
    <cellStyle name="Normal 3 9 2 2 5" xfId="12339" xr:uid="{00A7A6AD-5DCA-4426-BA62-262DE83B53C1}"/>
    <cellStyle name="Normal 3 9 2 2 6" xfId="12340" xr:uid="{C5804735-8A8C-4368-8A9C-7689727A1958}"/>
    <cellStyle name="Normal 3 9 2 2 7" xfId="12341" xr:uid="{54DB3833-741A-45D2-B0AD-A4713A724A23}"/>
    <cellStyle name="Normal 3 9 2 2 8" xfId="12342" xr:uid="{78814F11-92CF-4145-A76E-87CD5DFFA5D4}"/>
    <cellStyle name="Normal 3 9 2 2 9" xfId="12343" xr:uid="{397B0464-9C2C-4AFB-91B3-BB0012793438}"/>
    <cellStyle name="Normal 3 9 2 3" xfId="12344" xr:uid="{2E88AFB0-636B-4E71-AD90-B91B0DA6424E}"/>
    <cellStyle name="Normal 3 9 2 3 2" xfId="12345" xr:uid="{F9067CA9-B762-4ECF-B6CD-33795B313462}"/>
    <cellStyle name="Normal 3 9 2 3 2 2" xfId="12346" xr:uid="{422EA3E9-DBA8-457E-A59A-759E3D79BE8B}"/>
    <cellStyle name="Normal 3 9 2 3 3" xfId="12347" xr:uid="{2A84C3D2-E96F-425C-B0C1-2CFB9AAD4BE3}"/>
    <cellStyle name="Normal 3 9 2 3 4" xfId="12348" xr:uid="{6C85F736-F3E3-4BD6-8274-09EFBDF162AE}"/>
    <cellStyle name="Normal 3 9 2 3 5" xfId="12349" xr:uid="{488BA5AF-8A7D-484C-B14F-FDA570CBBDF6}"/>
    <cellStyle name="Normal 3 9 2 4" xfId="12350" xr:uid="{FDDEFD69-9EE5-42AD-A4D9-4959AE82C60F}"/>
    <cellStyle name="Normal 3 9 2 4 2" xfId="12351" xr:uid="{F54C48AE-806A-4602-BADC-3E2FF6AFCC02}"/>
    <cellStyle name="Normal 3 9 2 5" xfId="12352" xr:uid="{F136404F-8DE0-4AEA-8E2D-09409CBFE784}"/>
    <cellStyle name="Normal 3 9 2 6" xfId="12353" xr:uid="{B444DF2F-DB23-4342-A627-198FA76EBDD3}"/>
    <cellStyle name="Normal 3 9 2 7" xfId="12354" xr:uid="{DB49345D-54B7-4AED-9FD4-B9384F3FAD4E}"/>
    <cellStyle name="Normal 3 9 2 8" xfId="12355" xr:uid="{31BCE16E-D482-40A3-B5CC-E7207983F941}"/>
    <cellStyle name="Normal 3 9 2 9" xfId="12356" xr:uid="{CD165693-D6A4-46DA-A23A-4642974E3222}"/>
    <cellStyle name="Normal 3 9 3" xfId="12357" xr:uid="{ABFAA169-CF9B-454C-9823-0CE16DB38907}"/>
    <cellStyle name="Normal 3 9 3 10" xfId="12358" xr:uid="{57286108-1919-4E4D-AEE0-9ED262D52941}"/>
    <cellStyle name="Normal 3 9 3 11" xfId="12359" xr:uid="{4B8E9ED6-EEC6-4BA0-B341-5DFBA15BD8A0}"/>
    <cellStyle name="Normal 3 9 3 2" xfId="12360" xr:uid="{0D5E29E0-756B-4092-B895-31FF6B8BCB53}"/>
    <cellStyle name="Normal 3 9 3 2 2" xfId="12361" xr:uid="{06F723B1-A453-4B45-9389-4F101E3EA691}"/>
    <cellStyle name="Normal 3 9 3 2 2 2" xfId="12362" xr:uid="{CCAFB88D-0A28-40A2-8B68-C4D48B2524B3}"/>
    <cellStyle name="Normal 3 9 3 2 3" xfId="12363" xr:uid="{331C4D24-8658-4D72-BD25-CA8CD73BDE68}"/>
    <cellStyle name="Normal 3 9 3 2 4" xfId="12364" xr:uid="{37B66C9B-0983-4EB2-984A-6D7459293FF9}"/>
    <cellStyle name="Normal 3 9 3 2 5" xfId="12365" xr:uid="{B6E1AD7E-4B6D-45E8-9337-9C14E4C9059E}"/>
    <cellStyle name="Normal 3 9 3 3" xfId="12366" xr:uid="{9D47554A-769E-457D-A0BC-5F26F0673D6F}"/>
    <cellStyle name="Normal 3 9 3 3 2" xfId="12367" xr:uid="{F0F2A321-9816-439A-BDE8-694493959ACF}"/>
    <cellStyle name="Normal 3 9 3 4" xfId="12368" xr:uid="{60C8C7D2-D74C-4474-AC18-AC3A45ECC306}"/>
    <cellStyle name="Normal 3 9 3 5" xfId="12369" xr:uid="{B2543A52-6139-4D88-B7D6-11B78E3E28BE}"/>
    <cellStyle name="Normal 3 9 3 6" xfId="12370" xr:uid="{0DE0E370-EE02-4ABA-B175-C34BB8BC214C}"/>
    <cellStyle name="Normal 3 9 3 7" xfId="12371" xr:uid="{FE11B6D6-E5DE-4D8C-99EA-3443D6241237}"/>
    <cellStyle name="Normal 3 9 3 8" xfId="12372" xr:uid="{943F9F72-147C-47EC-A10C-4A79FE9A4589}"/>
    <cellStyle name="Normal 3 9 3 9" xfId="12373" xr:uid="{4F307E79-84CE-4632-8AFC-B0F2AB207630}"/>
    <cellStyle name="Normal 3 9 4" xfId="12374" xr:uid="{FDDDA129-AAF5-440F-BD2C-553704595CB1}"/>
    <cellStyle name="Normal 3 9 4 2" xfId="12375" xr:uid="{3FB9A5CC-FBA8-4DB9-BC4E-157866B6F7D1}"/>
    <cellStyle name="Normal 3 9 4 2 2" xfId="12376" xr:uid="{F3BF1353-7454-458A-8E71-B2D61F8A9C71}"/>
    <cellStyle name="Normal 3 9 4 3" xfId="12377" xr:uid="{6A342CB8-1AB1-44F7-B8EF-2DB3B3803CE3}"/>
    <cellStyle name="Normal 3 9 4 4" xfId="12378" xr:uid="{8E05B09D-DE46-451D-985A-ADA9DB0BB546}"/>
    <cellStyle name="Normal 3 9 4 5" xfId="12379" xr:uid="{05AE0A2B-0987-4714-97A1-A911E42B46FD}"/>
    <cellStyle name="Normal 3 9 5" xfId="12380" xr:uid="{E46F21C6-3549-4AF2-A7A8-77A5E5708876}"/>
    <cellStyle name="Normal 3 9 5 2" xfId="12381" xr:uid="{0D836DD4-CC2C-40F9-909F-DFB7F84793F6}"/>
    <cellStyle name="Normal 3 9 6" xfId="12382" xr:uid="{16A0855B-DDE0-4510-AD0A-A81F45C2A632}"/>
    <cellStyle name="Normal 3 9 7" xfId="12383" xr:uid="{6A30178F-82F0-4D3C-8CE2-087270BCD578}"/>
    <cellStyle name="Normal 3 9 8" xfId="12384" xr:uid="{5F7EBA66-15F7-427F-AC8A-1CAC12E19A70}"/>
    <cellStyle name="Normal 3 9 9" xfId="12385" xr:uid="{5C99DD27-9CFC-487C-A0A1-6DF8E54C2597}"/>
    <cellStyle name="Normal 30" xfId="12386" xr:uid="{7178DD2D-D503-436D-9A50-C9C2630A4529}"/>
    <cellStyle name="Normal 30 2" xfId="12387" xr:uid="{CFA2B9B4-1F4F-4370-B992-60828475548B}"/>
    <cellStyle name="Normal 30 2 2" xfId="12388" xr:uid="{BE505E2D-0163-41E8-909F-C6E9BC052729}"/>
    <cellStyle name="Normal 30 3" xfId="12389" xr:uid="{3D5A7D09-68F3-47F7-9870-011F3A955CC9}"/>
    <cellStyle name="Normal 30 4" xfId="12390" xr:uid="{18B20996-55BF-477C-B5E5-52F888F7AB48}"/>
    <cellStyle name="Normal 31" xfId="12391" xr:uid="{314F8285-6ABC-4DCF-87CB-50E3F5E9218B}"/>
    <cellStyle name="Normal 31 10" xfId="12392" xr:uid="{2BFE79C9-3CBA-41FB-BECD-9316111B2875}"/>
    <cellStyle name="Normal 31 11" xfId="12393" xr:uid="{5D25C3E5-F7A2-42C9-B63F-C2DBB335BDFC}"/>
    <cellStyle name="Normal 31 12" xfId="12394" xr:uid="{E560C378-23CA-4AF6-AC59-F463479BAFB4}"/>
    <cellStyle name="Normal 31 13" xfId="12395" xr:uid="{4ADCFC01-FDA4-4A50-B93A-180CC547DD3F}"/>
    <cellStyle name="Normal 31 14" xfId="12396" xr:uid="{682E5A97-C2F9-42BD-A6D7-65A6D70FA76D}"/>
    <cellStyle name="Normal 31 15" xfId="12397" xr:uid="{5007FC3F-78E0-4627-A33C-C64854972C3E}"/>
    <cellStyle name="Normal 31 2" xfId="12398" xr:uid="{0C1BC403-E6F8-4797-96A7-B5C350DDF0D4}"/>
    <cellStyle name="Normal 31 2 10" xfId="12399" xr:uid="{BDB40B35-F18D-46C6-8394-2B55BA7028D5}"/>
    <cellStyle name="Normal 31 2 11" xfId="12400" xr:uid="{41156628-ED86-4A7C-BA40-4C3DC96E98FA}"/>
    <cellStyle name="Normal 31 2 12" xfId="12401" xr:uid="{76CD7360-144D-493D-8AAA-A47D3169E60E}"/>
    <cellStyle name="Normal 31 2 13" xfId="12402" xr:uid="{29C8F233-8C67-4220-BCB9-1062EEFE417E}"/>
    <cellStyle name="Normal 31 2 14" xfId="12403" xr:uid="{79E18461-DF06-4259-BF04-5F4792AD7D28}"/>
    <cellStyle name="Normal 31 2 2" xfId="12404" xr:uid="{C897284D-8A0C-4797-ABDB-30C2FEA11C5B}"/>
    <cellStyle name="Normal 31 2 2 10" xfId="12405" xr:uid="{3D491A34-443B-40CF-8913-339971DDC0CB}"/>
    <cellStyle name="Normal 31 2 2 11" xfId="12406" xr:uid="{925CEEA1-CFBC-4AB9-A762-B6C694125061}"/>
    <cellStyle name="Normal 31 2 2 2" xfId="12407" xr:uid="{63E1959C-135A-412B-B4BF-07CD8428B5E8}"/>
    <cellStyle name="Normal 31 2 2 2 2" xfId="12408" xr:uid="{ED71B4A2-1E9F-40B5-AD46-B1F14ACE56C9}"/>
    <cellStyle name="Normal 31 2 2 2 2 2" xfId="12409" xr:uid="{443F4CED-AED7-4E98-ADD1-7561CA1508E0}"/>
    <cellStyle name="Normal 31 2 2 2 3" xfId="12410" xr:uid="{89A2CD00-CCB3-48CA-B8BE-34FCC797EA0F}"/>
    <cellStyle name="Normal 31 2 2 2 4" xfId="12411" xr:uid="{77C14A05-36D4-45C0-9026-7D4F8125EEE4}"/>
    <cellStyle name="Normal 31 2 2 2 5" xfId="12412" xr:uid="{0D3D349D-B3C6-4476-83E8-BB3A930E5E43}"/>
    <cellStyle name="Normal 31 2 2 3" xfId="12413" xr:uid="{539F1B20-1C4F-4595-B60A-DFFF497023C1}"/>
    <cellStyle name="Normal 31 2 2 3 2" xfId="12414" xr:uid="{F7B53A6B-1CC1-463E-B9CD-E144142F13EB}"/>
    <cellStyle name="Normal 31 2 2 4" xfId="12415" xr:uid="{16A38948-5C36-41C1-BAF8-E99DA9EB9ABA}"/>
    <cellStyle name="Normal 31 2 2 5" xfId="12416" xr:uid="{7071DAD5-5158-4EDB-83CB-B7A3975D276C}"/>
    <cellStyle name="Normal 31 2 2 6" xfId="12417" xr:uid="{CF2CCD14-0549-4133-B4F0-AC4842627DC7}"/>
    <cellStyle name="Normal 31 2 2 7" xfId="12418" xr:uid="{01D136F9-4768-4963-B008-855C45B5683A}"/>
    <cellStyle name="Normal 31 2 2 8" xfId="12419" xr:uid="{AA9BFFCC-D0EE-44C4-9667-8E4D9C7681D7}"/>
    <cellStyle name="Normal 31 2 2 9" xfId="12420" xr:uid="{5FA8AF01-040B-4F42-862F-C3EFA5CA35D2}"/>
    <cellStyle name="Normal 31 2 3" xfId="12421" xr:uid="{22ADE498-FB5C-44EE-9B19-823D5047201B}"/>
    <cellStyle name="Normal 31 2 3 2" xfId="12422" xr:uid="{3FE0F0D6-173D-4D84-B479-D05CE8B4CA59}"/>
    <cellStyle name="Normal 31 2 3 2 2" xfId="12423" xr:uid="{22D82ADA-3C4C-43CE-BC23-1FD97EF14318}"/>
    <cellStyle name="Normal 31 2 3 3" xfId="12424" xr:uid="{17740570-B993-4F03-A02D-3CCE12CE62FE}"/>
    <cellStyle name="Normal 31 2 3 4" xfId="12425" xr:uid="{AD88D2F4-FDFD-4598-9BF4-DC25F71ADCFC}"/>
    <cellStyle name="Normal 31 2 3 5" xfId="12426" xr:uid="{08C0C8E6-340C-47B4-A6B9-DDE83F565464}"/>
    <cellStyle name="Normal 31 2 4" xfId="12427" xr:uid="{0ED23B06-5D55-4E92-BC2C-B130350A3494}"/>
    <cellStyle name="Normal 31 2 4 2" xfId="12428" xr:uid="{0AD02DB6-8460-4138-9F07-DF323CAAABEC}"/>
    <cellStyle name="Normal 31 2 5" xfId="12429" xr:uid="{C135F3FA-92F9-44B1-882B-364F8D7DDAC9}"/>
    <cellStyle name="Normal 31 2 6" xfId="12430" xr:uid="{3FDA1F5E-356B-4B1C-A323-D84B94EE3E06}"/>
    <cellStyle name="Normal 31 2 7" xfId="12431" xr:uid="{F665FB94-7EDF-4598-A37A-C24A31642ADE}"/>
    <cellStyle name="Normal 31 2 8" xfId="12432" xr:uid="{EC21A612-0A96-491F-82F3-72F8F1D6F22C}"/>
    <cellStyle name="Normal 31 2 9" xfId="12433" xr:uid="{E0CB4FA1-8B4E-4089-A985-F62A6E25B0C1}"/>
    <cellStyle name="Normal 31 3" xfId="12434" xr:uid="{8A17E7A7-AA89-4A10-BB5B-E514B9ACC43F}"/>
    <cellStyle name="Normal 31 3 10" xfId="12435" xr:uid="{86A462F4-8D7B-4DA9-BBB4-7E483F9B662C}"/>
    <cellStyle name="Normal 31 3 11" xfId="12436" xr:uid="{50B8A107-9297-4285-B968-820544DAE9D3}"/>
    <cellStyle name="Normal 31 3 2" xfId="12437" xr:uid="{6A9F351C-EA78-4559-A4F8-0F03B3AA87FA}"/>
    <cellStyle name="Normal 31 3 2 2" xfId="12438" xr:uid="{A6F47483-6A33-4C95-9766-CD308B5370A3}"/>
    <cellStyle name="Normal 31 3 2 2 2" xfId="12439" xr:uid="{66F9ECF8-5512-41B7-9ADC-4967DB047ACD}"/>
    <cellStyle name="Normal 31 3 2 3" xfId="12440" xr:uid="{DCE03657-F619-4EE5-8471-AD7FF4F75823}"/>
    <cellStyle name="Normal 31 3 2 4" xfId="12441" xr:uid="{B473286F-60B8-4AE9-AD58-9A64ED1804A5}"/>
    <cellStyle name="Normal 31 3 2 5" xfId="12442" xr:uid="{C5080D22-817E-490F-BAC2-05291C5A85A9}"/>
    <cellStyle name="Normal 31 3 3" xfId="12443" xr:uid="{FDF774E4-2456-414F-8FDE-AFE6CC56976F}"/>
    <cellStyle name="Normal 31 3 3 2" xfId="12444" xr:uid="{C2024252-863B-4E18-B762-01C8FC69E5F5}"/>
    <cellStyle name="Normal 31 3 4" xfId="12445" xr:uid="{A57E5140-A270-4BF5-8C2A-2DCD77FAB836}"/>
    <cellStyle name="Normal 31 3 5" xfId="12446" xr:uid="{DE7EE37C-FDD0-4356-93FF-35EE285082E5}"/>
    <cellStyle name="Normal 31 3 6" xfId="12447" xr:uid="{8FE8F9CC-A615-4AED-B717-E3F2A01CB230}"/>
    <cellStyle name="Normal 31 3 7" xfId="12448" xr:uid="{F49D9508-CF0D-4D97-A73C-BD0B015512F5}"/>
    <cellStyle name="Normal 31 3 8" xfId="12449" xr:uid="{3D1D9824-1FB9-4B36-A82B-BC22F3BF0E8F}"/>
    <cellStyle name="Normal 31 3 9" xfId="12450" xr:uid="{01C19788-90B2-4278-912E-821CA9C6CDE3}"/>
    <cellStyle name="Normal 31 4" xfId="12451" xr:uid="{FC8683CB-5626-471F-811B-3A174812E9EE}"/>
    <cellStyle name="Normal 31 4 2" xfId="12452" xr:uid="{13E77F98-E97A-458D-A7BA-9B722A1F020F}"/>
    <cellStyle name="Normal 31 4 2 2" xfId="12453" xr:uid="{E6CC6023-5BF0-4168-A12A-3BF021FA5CD8}"/>
    <cellStyle name="Normal 31 4 3" xfId="12454" xr:uid="{A063420B-51FE-4611-9849-B1240570334C}"/>
    <cellStyle name="Normal 31 4 4" xfId="12455" xr:uid="{624544D7-EF73-48F1-A48B-039BBB5596C3}"/>
    <cellStyle name="Normal 31 4 5" xfId="12456" xr:uid="{80436DDC-1058-4454-8FC9-A0A763D77C7A}"/>
    <cellStyle name="Normal 31 5" xfId="12457" xr:uid="{73FC71C8-522D-4256-BB66-10AD5608F452}"/>
    <cellStyle name="Normal 31 5 2" xfId="12458" xr:uid="{5A36F302-675E-4272-A048-11DE6C2EC77B}"/>
    <cellStyle name="Normal 31 6" xfId="12459" xr:uid="{907CA885-18B8-405F-8691-DF924640246F}"/>
    <cellStyle name="Normal 31 7" xfId="12460" xr:uid="{BC039050-2B27-41A3-BB04-55CE8E3CD3E5}"/>
    <cellStyle name="Normal 31 8" xfId="12461" xr:uid="{48E7F240-C829-4F8F-AA1A-20801F6F8BB5}"/>
    <cellStyle name="Normal 31 9" xfId="12462" xr:uid="{9B06489B-132A-495B-9565-9730A55B1FB1}"/>
    <cellStyle name="Normal 32" xfId="12463" xr:uid="{7323F723-0480-47C2-B50C-E0DF002A1AE6}"/>
    <cellStyle name="Normal 32 10" xfId="12464" xr:uid="{BE9644FB-BA44-4546-AF80-0CD86A5860EE}"/>
    <cellStyle name="Normal 32 11" xfId="12465" xr:uid="{C50FB49D-94EE-456A-97D5-C79841DEEFFD}"/>
    <cellStyle name="Normal 32 12" xfId="12466" xr:uid="{DF388B3B-2A1B-47E8-AC04-664B9ED0B69E}"/>
    <cellStyle name="Normal 32 13" xfId="12467" xr:uid="{064306AA-A7DE-4C2F-A5CA-ED02C50E3A32}"/>
    <cellStyle name="Normal 32 14" xfId="12468" xr:uid="{069C7420-0EA8-48C9-8EFF-D4207514F348}"/>
    <cellStyle name="Normal 32 15" xfId="12469" xr:uid="{F997F465-5946-48AC-85AC-93775392481E}"/>
    <cellStyle name="Normal 32 2" xfId="12470" xr:uid="{F15554D8-CF8F-40C8-BC24-E5B3227962A6}"/>
    <cellStyle name="Normal 32 2 10" xfId="12471" xr:uid="{BB75A8C4-E5AE-43C8-B487-189EAF3A5FC0}"/>
    <cellStyle name="Normal 32 2 11" xfId="12472" xr:uid="{93C4B235-762A-4B35-89AB-74E387FF7392}"/>
    <cellStyle name="Normal 32 2 12" xfId="12473" xr:uid="{7FF49806-5E19-4D81-A983-BC1AC794C033}"/>
    <cellStyle name="Normal 32 2 13" xfId="12474" xr:uid="{CA381ACB-D1EF-423F-A533-4B4C10EE85C3}"/>
    <cellStyle name="Normal 32 2 14" xfId="12475" xr:uid="{B9B9E2C0-7595-4B9E-B35B-4F6D08CEE5B2}"/>
    <cellStyle name="Normal 32 2 2" xfId="12476" xr:uid="{9FFAEF61-CA7B-40A2-A43D-8969B309BB4A}"/>
    <cellStyle name="Normal 32 2 2 10" xfId="12477" xr:uid="{2F712DD0-0C95-4994-93EF-3C592A44EBC3}"/>
    <cellStyle name="Normal 32 2 2 11" xfId="12478" xr:uid="{8D9D5C5F-DBB2-4453-8FE7-7CEFE37DB1E8}"/>
    <cellStyle name="Normal 32 2 2 2" xfId="12479" xr:uid="{E45596E1-D1D4-4529-B290-BEDC690659AD}"/>
    <cellStyle name="Normal 32 2 2 2 2" xfId="12480" xr:uid="{285B34E9-BF2F-48B4-ADF8-F32F409215BF}"/>
    <cellStyle name="Normal 32 2 2 2 2 2" xfId="12481" xr:uid="{1C31E946-DF18-40DF-B3A7-F52BCC2B8C18}"/>
    <cellStyle name="Normal 32 2 2 2 3" xfId="12482" xr:uid="{C0CA5799-91D6-479F-896D-A44501C2B51E}"/>
    <cellStyle name="Normal 32 2 2 2 4" xfId="12483" xr:uid="{742213EF-A82A-464A-A8C1-791E2AD0AACE}"/>
    <cellStyle name="Normal 32 2 2 2 5" xfId="12484" xr:uid="{53693436-0471-4E9A-89EE-A781828EA86C}"/>
    <cellStyle name="Normal 32 2 2 3" xfId="12485" xr:uid="{C2D7817A-F45D-4FEE-8144-A635C0D59388}"/>
    <cellStyle name="Normal 32 2 2 3 2" xfId="12486" xr:uid="{6EAFCF4D-BC0C-4E9F-9C22-F51ADE20121F}"/>
    <cellStyle name="Normal 32 2 2 4" xfId="12487" xr:uid="{FDB7E2A5-76DC-4C26-B054-9DD856E50340}"/>
    <cellStyle name="Normal 32 2 2 5" xfId="12488" xr:uid="{748242ED-446E-48FC-815A-B7B9CCEF1055}"/>
    <cellStyle name="Normal 32 2 2 6" xfId="12489" xr:uid="{C9D3EA17-1FD5-4A14-884F-06644E0B2E7C}"/>
    <cellStyle name="Normal 32 2 2 7" xfId="12490" xr:uid="{25B0EE4D-BD5E-4A5D-9250-0D780B04D6E8}"/>
    <cellStyle name="Normal 32 2 2 8" xfId="12491" xr:uid="{853B9301-9E98-4683-A532-4CD415FB2F4F}"/>
    <cellStyle name="Normal 32 2 2 9" xfId="12492" xr:uid="{87378347-9AC2-41CC-A99D-81FD7A3BBA3F}"/>
    <cellStyle name="Normal 32 2 3" xfId="12493" xr:uid="{30953934-0DBB-43AE-BF77-EA00DD195573}"/>
    <cellStyle name="Normal 32 2 3 2" xfId="12494" xr:uid="{48488F1D-A614-4732-9725-894FE718BE6B}"/>
    <cellStyle name="Normal 32 2 3 2 2" xfId="12495" xr:uid="{EAB99F08-D094-4A27-A78D-6C2B0CFB07A5}"/>
    <cellStyle name="Normal 32 2 3 3" xfId="12496" xr:uid="{A6A8C79E-3CBA-44E8-A96C-FA6B89C30214}"/>
    <cellStyle name="Normal 32 2 3 4" xfId="12497" xr:uid="{D44D82E7-49CB-4E6E-B229-08912A1AF3F6}"/>
    <cellStyle name="Normal 32 2 3 5" xfId="12498" xr:uid="{5AE57ABA-BEC7-4C7A-999D-98EFD8F1A3CA}"/>
    <cellStyle name="Normal 32 2 4" xfId="12499" xr:uid="{B7BC0A69-B8BF-4248-A10A-58B5A3381097}"/>
    <cellStyle name="Normal 32 2 4 2" xfId="12500" xr:uid="{EC89D6EB-2221-4520-A7A3-96E1BB3A5E0E}"/>
    <cellStyle name="Normal 32 2 5" xfId="12501" xr:uid="{414940B1-F069-4AB2-AEE9-8F684923DE76}"/>
    <cellStyle name="Normal 32 2 6" xfId="12502" xr:uid="{5E793F1B-873B-4399-A211-535D029162F2}"/>
    <cellStyle name="Normal 32 2 7" xfId="12503" xr:uid="{C7A88645-7CD5-456E-B655-02856915BAB3}"/>
    <cellStyle name="Normal 32 2 8" xfId="12504" xr:uid="{57AE7226-18A0-44E3-BB74-9107B08CAC89}"/>
    <cellStyle name="Normal 32 2 9" xfId="12505" xr:uid="{3835253A-B1DB-4BA0-B6E7-CC12FB344919}"/>
    <cellStyle name="Normal 32 3" xfId="12506" xr:uid="{E262D154-4ACF-455E-87B7-A906CD9F3454}"/>
    <cellStyle name="Normal 32 3 10" xfId="12507" xr:uid="{89818C9C-BB40-42D2-A62F-D91F3B8CABF7}"/>
    <cellStyle name="Normal 32 3 11" xfId="12508" xr:uid="{6B4F64D9-D244-491F-B8B2-AEE80AFBCC84}"/>
    <cellStyle name="Normal 32 3 2" xfId="12509" xr:uid="{EA233E54-4CD2-4990-97B1-BD50BC9BED89}"/>
    <cellStyle name="Normal 32 3 2 2" xfId="12510" xr:uid="{955D7C36-71CF-4566-8752-97D2DBAD780C}"/>
    <cellStyle name="Normal 32 3 2 2 2" xfId="12511" xr:uid="{78E977BC-4E42-409F-8731-E38B5D09973E}"/>
    <cellStyle name="Normal 32 3 2 3" xfId="12512" xr:uid="{08B6E2ED-EF1C-49DE-BCD8-B5C61779638E}"/>
    <cellStyle name="Normal 32 3 2 4" xfId="12513" xr:uid="{9D623F2B-8D5B-4FAA-8476-0DA60E4F9FB5}"/>
    <cellStyle name="Normal 32 3 2 5" xfId="12514" xr:uid="{956531D7-C5F6-4E39-A6A1-4B44E96FD479}"/>
    <cellStyle name="Normal 32 3 3" xfId="12515" xr:uid="{0444F064-5594-49CE-A8BE-C00A1B7C1688}"/>
    <cellStyle name="Normal 32 3 3 2" xfId="12516" xr:uid="{26BFC55D-D5D9-4AAF-9188-55A7860C4958}"/>
    <cellStyle name="Normal 32 3 4" xfId="12517" xr:uid="{FB77D647-721E-4252-8E18-5F490F7ED7F7}"/>
    <cellStyle name="Normal 32 3 5" xfId="12518" xr:uid="{6FEE8D6E-D7E1-4C73-8680-EC4C5D660966}"/>
    <cellStyle name="Normal 32 3 6" xfId="12519" xr:uid="{7FC3C3D7-91CD-441A-9EDD-8078CC055502}"/>
    <cellStyle name="Normal 32 3 7" xfId="12520" xr:uid="{1926FDCC-0CDE-4AF4-81F2-81E70A6755AE}"/>
    <cellStyle name="Normal 32 3 8" xfId="12521" xr:uid="{4DCBC727-BC27-495E-94E6-BF1492E6BE6A}"/>
    <cellStyle name="Normal 32 3 9" xfId="12522" xr:uid="{40EB38E2-0840-4734-95C3-8A2EF3F6BF23}"/>
    <cellStyle name="Normal 32 4" xfId="12523" xr:uid="{DD2E1102-1E9B-4C0D-9591-872BA0BCCDDA}"/>
    <cellStyle name="Normal 32 4 2" xfId="12524" xr:uid="{AD838699-48B0-4793-A1B1-43D95B19B0EA}"/>
    <cellStyle name="Normal 32 4 2 2" xfId="12525" xr:uid="{4BCD1930-32EF-4F29-871B-90A462D71096}"/>
    <cellStyle name="Normal 32 4 3" xfId="12526" xr:uid="{F4FA1F15-B108-4931-838D-6A8E436083AB}"/>
    <cellStyle name="Normal 32 4 4" xfId="12527" xr:uid="{D976554F-8E7D-4BEC-AB00-16A1D8E5368F}"/>
    <cellStyle name="Normal 32 4 5" xfId="12528" xr:uid="{E72BF732-8B8B-4BA4-97C1-86F0A22E5743}"/>
    <cellStyle name="Normal 32 5" xfId="12529" xr:uid="{7B27DA59-73E9-43B9-80F3-69D82A2CC31D}"/>
    <cellStyle name="Normal 32 5 2" xfId="12530" xr:uid="{A7EEE2D7-B796-4CBC-A888-1544B4435D8A}"/>
    <cellStyle name="Normal 32 6" xfId="12531" xr:uid="{40FE4988-DEB3-4D51-9A0F-0D8D4A8CAE2F}"/>
    <cellStyle name="Normal 32 7" xfId="12532" xr:uid="{87BF1C7C-CD3A-4571-9817-418C29A2B8F2}"/>
    <cellStyle name="Normal 32 8" xfId="12533" xr:uid="{D967A06C-E75F-4BE9-B46A-90E8E333084F}"/>
    <cellStyle name="Normal 32 9" xfId="12534" xr:uid="{F924B8E3-682E-4F43-9A28-3FA5F13D06FE}"/>
    <cellStyle name="Normal 33" xfId="12535" xr:uid="{EB95B5D4-4F5E-4D38-BFEF-740C3D388394}"/>
    <cellStyle name="Normal 33 2" xfId="12536" xr:uid="{C4EE463F-7627-4844-BD68-710C2E9313AF}"/>
    <cellStyle name="Normal 33 3" xfId="12537" xr:uid="{F6E8002B-F27C-4EAB-A4E5-CC74C57BC533}"/>
    <cellStyle name="Normal 34" xfId="12538" xr:uid="{D0DBFB95-F86E-448D-818F-B2B08717CE55}"/>
    <cellStyle name="Normal 34 2" xfId="12539" xr:uid="{64CADAC2-2A4E-484A-AF01-46CACE8F69D7}"/>
    <cellStyle name="Normal 34 3" xfId="12540" xr:uid="{1DD3AE7C-B303-4568-ABBC-D7ADB2CB554D}"/>
    <cellStyle name="Normal 35" xfId="12541" xr:uid="{94C23B48-F707-4923-B66A-DEB968F03CDF}"/>
    <cellStyle name="Normal 35 2" xfId="12542" xr:uid="{7D44312B-9F2E-4FCC-BF20-2207151BB03C}"/>
    <cellStyle name="Normal 35 3" xfId="12543" xr:uid="{6DB5405F-3B0D-4C4B-93C6-9296FA73DBF5}"/>
    <cellStyle name="Normal 36" xfId="12544" xr:uid="{2A06676D-D1AC-472F-8A5D-7D189ABE9A70}"/>
    <cellStyle name="Normal 36 2" xfId="12545" xr:uid="{7E480F43-701F-4D81-AD26-541543C06E93}"/>
    <cellStyle name="Normal 36 3" xfId="12546" xr:uid="{680A73D7-5DE5-407E-A358-35669D9E8A08}"/>
    <cellStyle name="Normal 37" xfId="12547" xr:uid="{2AC8EE7A-96C4-47EB-806A-73DD0DC6BC26}"/>
    <cellStyle name="Normal 37 10" xfId="12548" xr:uid="{9F54369A-E273-4956-BC0F-E344A0EE7D45}"/>
    <cellStyle name="Normal 37 11" xfId="12549" xr:uid="{00A2D222-2608-44DC-8E27-84182DEE9D1A}"/>
    <cellStyle name="Normal 37 12" xfId="12550" xr:uid="{3AD3B372-4D24-4ABF-A296-AED16327E67C}"/>
    <cellStyle name="Normal 37 13" xfId="12551" xr:uid="{9187A3A5-BCB2-421C-9FBF-87AB7A7DF3F4}"/>
    <cellStyle name="Normal 37 14" xfId="12552" xr:uid="{77976A08-D4C4-46B5-97BE-D44C2BC36AF8}"/>
    <cellStyle name="Normal 37 15" xfId="12553" xr:uid="{A62BD29C-93CA-4CFB-930B-661A548E55F3}"/>
    <cellStyle name="Normal 37 2" xfId="12554" xr:uid="{8C5E0ABF-C846-414B-A1A0-0818A0D4A09B}"/>
    <cellStyle name="Normal 37 2 10" xfId="12555" xr:uid="{0007C9C8-FAD6-4D33-AD5B-31283AEF1ED2}"/>
    <cellStyle name="Normal 37 2 11" xfId="12556" xr:uid="{09880F57-B176-4387-94FB-1F7D72F8B5B8}"/>
    <cellStyle name="Normal 37 2 12" xfId="12557" xr:uid="{9944249E-61BD-4385-95E9-92356204260F}"/>
    <cellStyle name="Normal 37 2 13" xfId="12558" xr:uid="{20244AC2-FE9D-4A31-9936-2D7A89586CF7}"/>
    <cellStyle name="Normal 37 2 2" xfId="12559" xr:uid="{65E09EDE-8307-47B9-9A96-1ECB6BAE6519}"/>
    <cellStyle name="Normal 37 2 2 10" xfId="12560" xr:uid="{93D6B148-4596-47EA-9C83-88BCC33A4C95}"/>
    <cellStyle name="Normal 37 2 2 11" xfId="12561" xr:uid="{2BC9073B-7C01-4A72-BB2A-873497D09A3A}"/>
    <cellStyle name="Normal 37 2 2 2" xfId="12562" xr:uid="{44EB853D-0457-4D92-B055-FFAF32C07AD4}"/>
    <cellStyle name="Normal 37 2 2 2 2" xfId="12563" xr:uid="{E1491A81-6892-40BF-8D1C-37E697DB35A9}"/>
    <cellStyle name="Normal 37 2 2 2 2 2" xfId="12564" xr:uid="{B85A26B5-5E08-48B8-9C8B-05E922BC97AA}"/>
    <cellStyle name="Normal 37 2 2 2 3" xfId="12565" xr:uid="{C98629D7-C1F2-4CC0-8F04-7CD72959A9B0}"/>
    <cellStyle name="Normal 37 2 2 2 4" xfId="12566" xr:uid="{06709A7E-0502-42DD-B05E-B44DD9EB6CFB}"/>
    <cellStyle name="Normal 37 2 2 2 5" xfId="12567" xr:uid="{F71CC1A6-CFC9-4D7D-AE95-85F7F760AB26}"/>
    <cellStyle name="Normal 37 2 2 3" xfId="12568" xr:uid="{C2863C47-5585-4647-B2F6-0CAC53F3ACC9}"/>
    <cellStyle name="Normal 37 2 2 3 2" xfId="12569" xr:uid="{EE63C735-6B95-4225-BB30-25B1B8EFB7E3}"/>
    <cellStyle name="Normal 37 2 2 4" xfId="12570" xr:uid="{ABC2EAD1-7B14-4998-A92D-687486CC0E71}"/>
    <cellStyle name="Normal 37 2 2 5" xfId="12571" xr:uid="{B97D7849-B7B8-4D35-9073-F665BE272FBF}"/>
    <cellStyle name="Normal 37 2 2 6" xfId="12572" xr:uid="{4E90820E-956F-4DFC-88BB-F1B0C9521DB4}"/>
    <cellStyle name="Normal 37 2 2 7" xfId="12573" xr:uid="{9AAE8442-6675-4223-93BB-38BE7A3D44E9}"/>
    <cellStyle name="Normal 37 2 2 8" xfId="12574" xr:uid="{E42C9E76-AACE-452C-9970-5B420EE9AF8D}"/>
    <cellStyle name="Normal 37 2 2 9" xfId="12575" xr:uid="{3A6FE66C-E4D6-4A32-B95C-9DED33A5B169}"/>
    <cellStyle name="Normal 37 2 3" xfId="12576" xr:uid="{1977A34A-3D3E-4C6B-8E3D-F0DE91832DCE}"/>
    <cellStyle name="Normal 37 2 3 2" xfId="12577" xr:uid="{B2BF367E-BEFA-4CFE-B1B3-05EA5D38B0DD}"/>
    <cellStyle name="Normal 37 2 3 2 2" xfId="12578" xr:uid="{48433A36-08F1-4F9C-8D81-1F58C9B90857}"/>
    <cellStyle name="Normal 37 2 3 3" xfId="12579" xr:uid="{73E6CEEE-B564-4CBA-958C-4F84A6E6E501}"/>
    <cellStyle name="Normal 37 2 3 4" xfId="12580" xr:uid="{ED83E503-F2E1-445A-80AE-22231B9691C9}"/>
    <cellStyle name="Normal 37 2 3 5" xfId="12581" xr:uid="{F1220C31-F47B-458A-9C15-ACA1D79E9415}"/>
    <cellStyle name="Normal 37 2 4" xfId="12582" xr:uid="{C2DE206F-305C-46A5-B041-0220B929B7D1}"/>
    <cellStyle name="Normal 37 2 4 2" xfId="12583" xr:uid="{28172A96-F93A-43C2-B1A4-651F59463212}"/>
    <cellStyle name="Normal 37 2 5" xfId="12584" xr:uid="{D18949EF-71A2-49B9-8E58-9E5CE1DE6D4F}"/>
    <cellStyle name="Normal 37 2 6" xfId="12585" xr:uid="{4C2A8D76-81F2-4457-8AA4-476649462919}"/>
    <cellStyle name="Normal 37 2 7" xfId="12586" xr:uid="{8726B845-3D8B-4B6C-A277-4369AFF104E6}"/>
    <cellStyle name="Normal 37 2 8" xfId="12587" xr:uid="{0E10BD66-002C-4C14-9D96-0DDB6986FB84}"/>
    <cellStyle name="Normal 37 2 9" xfId="12588" xr:uid="{CA090B8F-8086-4BE8-88C1-17DC174F5668}"/>
    <cellStyle name="Normal 37 3" xfId="12589" xr:uid="{2EFA1017-0966-464B-A9A8-69772B934FE0}"/>
    <cellStyle name="Normal 37 3 10" xfId="12590" xr:uid="{7D6079F1-61E1-4B97-9DA6-66B513AF4135}"/>
    <cellStyle name="Normal 37 3 11" xfId="12591" xr:uid="{41742F1D-DD47-4A25-818A-A9FEA01A16A8}"/>
    <cellStyle name="Normal 37 3 2" xfId="12592" xr:uid="{5D5ACF3B-EC5B-46F3-858F-D7410F5AF0F1}"/>
    <cellStyle name="Normal 37 3 2 2" xfId="12593" xr:uid="{6CDA31E3-6BD6-443A-803A-F2E77348E608}"/>
    <cellStyle name="Normal 37 3 2 2 2" xfId="12594" xr:uid="{A315E332-0732-4B1C-9F0F-539F1543D98B}"/>
    <cellStyle name="Normal 37 3 2 3" xfId="12595" xr:uid="{FB8B27E8-28EE-46C8-A1B6-2632400C4072}"/>
    <cellStyle name="Normal 37 3 2 4" xfId="12596" xr:uid="{FA1950D2-1239-479E-A07D-9035740167FD}"/>
    <cellStyle name="Normal 37 3 2 5" xfId="12597" xr:uid="{4952FCBD-7B20-47E6-B178-1992C30A0EA2}"/>
    <cellStyle name="Normal 37 3 3" xfId="12598" xr:uid="{BFBB2375-6E0B-419A-9E58-77CC4F1ED428}"/>
    <cellStyle name="Normal 37 3 3 2" xfId="12599" xr:uid="{509E226B-2A8F-4E50-82C1-8D5D447AC811}"/>
    <cellStyle name="Normal 37 3 4" xfId="12600" xr:uid="{6390B771-A116-4A64-8996-E709B084BBC0}"/>
    <cellStyle name="Normal 37 3 5" xfId="12601" xr:uid="{1A30AF82-0139-4BCB-99D0-57AAEE2F2A43}"/>
    <cellStyle name="Normal 37 3 6" xfId="12602" xr:uid="{DF14BB05-9562-48B9-9564-3DAE87D16CB8}"/>
    <cellStyle name="Normal 37 3 7" xfId="12603" xr:uid="{1D9DB4D9-0B8B-43B9-8BE2-1EF8A6B683FF}"/>
    <cellStyle name="Normal 37 3 8" xfId="12604" xr:uid="{B0B59624-1DC3-442A-85C2-33177C4A0291}"/>
    <cellStyle name="Normal 37 3 9" xfId="12605" xr:uid="{C5C15CAF-A81D-44A3-AD14-93F8C24239E0}"/>
    <cellStyle name="Normal 37 4" xfId="12606" xr:uid="{D6F644B6-DD68-4117-8516-798B8662282D}"/>
    <cellStyle name="Normal 37 4 2" xfId="12607" xr:uid="{E34389CC-E14F-4331-8B74-BB894326A883}"/>
    <cellStyle name="Normal 37 4 2 2" xfId="12608" xr:uid="{D9AB8D57-E2B0-4A14-9471-C57C491B2509}"/>
    <cellStyle name="Normal 37 4 3" xfId="12609" xr:uid="{BB94D65F-4E1F-4CBC-8000-7F64D1505106}"/>
    <cellStyle name="Normal 37 4 4" xfId="12610" xr:uid="{7BA284AA-F959-4A12-999B-5106A44DC8D6}"/>
    <cellStyle name="Normal 37 4 5" xfId="12611" xr:uid="{BF66AA83-DA72-4E62-B6CD-CEF3888D8233}"/>
    <cellStyle name="Normal 37 5" xfId="12612" xr:uid="{B0781FB2-80AE-49C6-9626-DD60A3D64814}"/>
    <cellStyle name="Normal 37 5 2" xfId="12613" xr:uid="{3959C88D-DD0A-44EB-A10B-56F16DC0140B}"/>
    <cellStyle name="Normal 37 6" xfId="12614" xr:uid="{8BB979F5-999B-4CA7-954D-1741730F3868}"/>
    <cellStyle name="Normal 37 7" xfId="12615" xr:uid="{E0617E65-3D6B-473E-9F64-0105EDF702EE}"/>
    <cellStyle name="Normal 37 8" xfId="12616" xr:uid="{619649F9-67B2-4C45-B565-D1CA891B932F}"/>
    <cellStyle name="Normal 37 9" xfId="12617" xr:uid="{210407A4-6544-4390-808F-63FF6405F066}"/>
    <cellStyle name="Normal 38" xfId="12618" xr:uid="{E814F59D-18C8-436E-8CCD-C99C3779238C}"/>
    <cellStyle name="Normal 38 10" xfId="12619" xr:uid="{529315C1-C4BA-40B5-9BE6-0B8AF0012A76}"/>
    <cellStyle name="Normal 38 11" xfId="12620" xr:uid="{DB563FDA-A5CD-4E42-9752-A46B06D9251B}"/>
    <cellStyle name="Normal 38 12" xfId="12621" xr:uid="{648AA4E1-7DDF-4803-A3FB-BA00247C755E}"/>
    <cellStyle name="Normal 38 13" xfId="12622" xr:uid="{E3EAF8E6-D512-4008-BF92-C95C73CE4E82}"/>
    <cellStyle name="Normal 38 14" xfId="12623" xr:uid="{0C623701-51ED-40CA-8338-1F0BB9D42B80}"/>
    <cellStyle name="Normal 38 15" xfId="12624" xr:uid="{EB230677-79B9-4C30-97D7-C5C0DE61E4A4}"/>
    <cellStyle name="Normal 38 2" xfId="12625" xr:uid="{2377BB32-0093-47EA-A487-6E7DBC1E4F35}"/>
    <cellStyle name="Normal 38 2 10" xfId="12626" xr:uid="{46D0C137-927C-4034-AD7A-64D126FD5523}"/>
    <cellStyle name="Normal 38 2 11" xfId="12627" xr:uid="{0EE29A5D-6B69-4CB0-B953-084AFB15B504}"/>
    <cellStyle name="Normal 38 2 12" xfId="12628" xr:uid="{4B4B82C4-0183-4A81-8814-8E9D3DE88F68}"/>
    <cellStyle name="Normal 38 2 13" xfId="12629" xr:uid="{5C292030-B3D8-4A6D-908F-AF2B46CC0663}"/>
    <cellStyle name="Normal 38 2 2" xfId="12630" xr:uid="{E039C451-158E-4EC1-9572-F7869EA7D1EC}"/>
    <cellStyle name="Normal 38 2 2 10" xfId="12631" xr:uid="{3658BBDD-252A-4AE9-8852-01D33C966564}"/>
    <cellStyle name="Normal 38 2 2 11" xfId="12632" xr:uid="{956AEDEE-9337-4258-85B8-F0981A52C087}"/>
    <cellStyle name="Normal 38 2 2 2" xfId="12633" xr:uid="{05667DF1-D4AA-47B2-958E-6202AEEB2C52}"/>
    <cellStyle name="Normal 38 2 2 2 2" xfId="12634" xr:uid="{958335C6-8F99-4F3F-8A7C-18F98CE1F048}"/>
    <cellStyle name="Normal 38 2 2 2 2 2" xfId="12635" xr:uid="{687A4985-C364-4E18-84AE-C42910F784DD}"/>
    <cellStyle name="Normal 38 2 2 2 3" xfId="12636" xr:uid="{8FDC951C-D1E8-40B6-B0F0-E97DB15AB110}"/>
    <cellStyle name="Normal 38 2 2 2 4" xfId="12637" xr:uid="{2254E994-5AC9-420E-96BE-0C2A873F120D}"/>
    <cellStyle name="Normal 38 2 2 2 5" xfId="12638" xr:uid="{A2345018-501A-46C1-A6FF-88EAD4017A17}"/>
    <cellStyle name="Normal 38 2 2 3" xfId="12639" xr:uid="{7D7F8A9C-2279-4C28-B6BA-3363210259DB}"/>
    <cellStyle name="Normal 38 2 2 3 2" xfId="12640" xr:uid="{43EECB33-3CA5-4E02-B83D-96316AB9F902}"/>
    <cellStyle name="Normal 38 2 2 4" xfId="12641" xr:uid="{65AF77D6-1978-4EB2-8DFB-11FB338DBD4E}"/>
    <cellStyle name="Normal 38 2 2 5" xfId="12642" xr:uid="{96A2CA2D-61C3-4E52-A912-A7447FBB16C3}"/>
    <cellStyle name="Normal 38 2 2 6" xfId="12643" xr:uid="{080F59E3-4C0E-416D-9EB2-D363EA9E49C0}"/>
    <cellStyle name="Normal 38 2 2 7" xfId="12644" xr:uid="{926748D2-786B-4CA4-8CE8-EBA960C8FE6E}"/>
    <cellStyle name="Normal 38 2 2 8" xfId="12645" xr:uid="{FAAA0027-BE2F-473F-AE56-F95D34C06155}"/>
    <cellStyle name="Normal 38 2 2 9" xfId="12646" xr:uid="{F528E5D8-A9D1-4D49-BDE3-343FC1EC8457}"/>
    <cellStyle name="Normal 38 2 3" xfId="12647" xr:uid="{62649BC9-107E-4802-9526-0FD566FB8052}"/>
    <cellStyle name="Normal 38 2 3 2" xfId="12648" xr:uid="{3834CC06-252B-4DAA-9F0A-C7B85BCB56BF}"/>
    <cellStyle name="Normal 38 2 3 2 2" xfId="12649" xr:uid="{A2729031-B0E8-4F74-9D88-5714943C9D9E}"/>
    <cellStyle name="Normal 38 2 3 3" xfId="12650" xr:uid="{0FB6605C-869E-4865-83EB-D2193053CEF0}"/>
    <cellStyle name="Normal 38 2 3 4" xfId="12651" xr:uid="{E41DDE91-EF33-41A6-A158-05489A08A9B3}"/>
    <cellStyle name="Normal 38 2 3 5" xfId="12652" xr:uid="{73C4D137-BD51-4743-AD1A-D43AB2428694}"/>
    <cellStyle name="Normal 38 2 4" xfId="12653" xr:uid="{59593DC1-9C46-4C41-98C1-A86178E7E810}"/>
    <cellStyle name="Normal 38 2 4 2" xfId="12654" xr:uid="{44C5DFFB-630F-4257-9239-A323D298533F}"/>
    <cellStyle name="Normal 38 2 5" xfId="12655" xr:uid="{D3F710E0-934B-4279-84AC-05E98AA4F155}"/>
    <cellStyle name="Normal 38 2 6" xfId="12656" xr:uid="{8C243FFE-9EB7-4812-92D8-C020B3CB5A4B}"/>
    <cellStyle name="Normal 38 2 7" xfId="12657" xr:uid="{C513098C-180C-4050-B7F8-5AF14FC9ED39}"/>
    <cellStyle name="Normal 38 2 8" xfId="12658" xr:uid="{5AC0AE42-32FB-4B87-8AEA-CC48360E8BFC}"/>
    <cellStyle name="Normal 38 2 9" xfId="12659" xr:uid="{7B250788-636B-4EF3-AB1D-F54189C56D6A}"/>
    <cellStyle name="Normal 38 3" xfId="12660" xr:uid="{93BCEC5A-A7E1-4C1D-ACD3-7F7D32D57BB0}"/>
    <cellStyle name="Normal 38 3 10" xfId="12661" xr:uid="{197D465C-CDE3-4610-B92F-53F72ED153EE}"/>
    <cellStyle name="Normal 38 3 11" xfId="12662" xr:uid="{C5ABFCB9-7AAC-426C-A540-6C167FDD0734}"/>
    <cellStyle name="Normal 38 3 2" xfId="12663" xr:uid="{092CFAA8-0F9A-4E4C-9275-6AEAEB946738}"/>
    <cellStyle name="Normal 38 3 2 2" xfId="12664" xr:uid="{5D8D7E90-4D4B-4B0E-84BF-D48A42482147}"/>
    <cellStyle name="Normal 38 3 2 2 2" xfId="12665" xr:uid="{34E2EE98-CE51-4D14-8655-801AE4E55214}"/>
    <cellStyle name="Normal 38 3 2 3" xfId="12666" xr:uid="{1E152B23-F354-41EF-B5F9-DEBD7090FD28}"/>
    <cellStyle name="Normal 38 3 2 4" xfId="12667" xr:uid="{DFB476C8-6252-4900-AB4A-1FFAFC5E2250}"/>
    <cellStyle name="Normal 38 3 2 5" xfId="12668" xr:uid="{1E83C5E7-28CE-4F70-B205-5B0704409429}"/>
    <cellStyle name="Normal 38 3 3" xfId="12669" xr:uid="{B1F7C059-8BED-4F63-9953-76C2B6A565D2}"/>
    <cellStyle name="Normal 38 3 3 2" xfId="12670" xr:uid="{A904E6EE-9124-43D9-9CCF-3282D8A171C9}"/>
    <cellStyle name="Normal 38 3 4" xfId="12671" xr:uid="{322665AA-D733-4AC7-ACE5-8A6ECFFC4B4B}"/>
    <cellStyle name="Normal 38 3 5" xfId="12672" xr:uid="{ED128338-A7AE-4DDB-AB7E-4143E89736BA}"/>
    <cellStyle name="Normal 38 3 6" xfId="12673" xr:uid="{3C61F793-2A43-4A20-9DC1-F4F725032816}"/>
    <cellStyle name="Normal 38 3 7" xfId="12674" xr:uid="{124DD408-F4BD-4BE9-AB1F-531515B48257}"/>
    <cellStyle name="Normal 38 3 8" xfId="12675" xr:uid="{809F3A33-B450-4F20-BA22-E78AD66F04B0}"/>
    <cellStyle name="Normal 38 3 9" xfId="12676" xr:uid="{8B6D6B41-CBDF-4765-BF70-6C637E79063B}"/>
    <cellStyle name="Normal 38 4" xfId="12677" xr:uid="{F64DD98A-EC35-496C-8555-1D984B95B581}"/>
    <cellStyle name="Normal 38 4 2" xfId="12678" xr:uid="{405DC986-06E8-41C9-8F5F-97DDC4D0A017}"/>
    <cellStyle name="Normal 38 4 2 2" xfId="12679" xr:uid="{FC3BA070-65FC-49D8-A268-48C29DD70E23}"/>
    <cellStyle name="Normal 38 4 3" xfId="12680" xr:uid="{79C7085D-9374-48A4-8A26-54FB462504C6}"/>
    <cellStyle name="Normal 38 4 4" xfId="12681" xr:uid="{89BD0969-1E5A-4B11-9C4A-67199CD993E5}"/>
    <cellStyle name="Normal 38 4 5" xfId="12682" xr:uid="{A41E6FCC-B6A5-4816-A9BE-08C1E264A482}"/>
    <cellStyle name="Normal 38 5" xfId="12683" xr:uid="{B2478603-2768-4B2C-A285-3F4672F9BA9A}"/>
    <cellStyle name="Normal 38 5 2" xfId="12684" xr:uid="{BBB89C2C-8F89-495F-BDE4-E910A06CD45C}"/>
    <cellStyle name="Normal 38 6" xfId="12685" xr:uid="{1EF2C68D-064A-4133-84A2-3AF2E2D14730}"/>
    <cellStyle name="Normal 38 7" xfId="12686" xr:uid="{2A2E7DFD-478A-4D4A-A55B-FEA9743240C4}"/>
    <cellStyle name="Normal 38 8" xfId="12687" xr:uid="{C3B90D2F-CB2B-48EF-AA22-1AE3244B797E}"/>
    <cellStyle name="Normal 38 9" xfId="12688" xr:uid="{4A8E1D06-95A7-465E-8AAF-F26391C2035D}"/>
    <cellStyle name="Normal 39" xfId="12689" xr:uid="{796DAE9B-CB44-4861-8537-595EB0C5A527}"/>
    <cellStyle name="Normal 39 10" xfId="12690" xr:uid="{0487D811-33B2-4FD7-A3DA-9B4E554400C6}"/>
    <cellStyle name="Normal 39 11" xfId="12691" xr:uid="{77D500B6-531D-49B2-84D4-60BCCF1E449C}"/>
    <cellStyle name="Normal 39 12" xfId="12692" xr:uid="{B8A38891-0E79-406C-8062-EFE7566B459B}"/>
    <cellStyle name="Normal 39 13" xfId="12693" xr:uid="{DE3DBCF3-5A41-415C-A8FC-360AF31B9A9E}"/>
    <cellStyle name="Normal 39 14" xfId="12694" xr:uid="{3667F1DF-6254-495B-B813-BD66297D00F8}"/>
    <cellStyle name="Normal 39 15" xfId="12695" xr:uid="{1692D890-D858-4C89-A789-9DAB97F5AEDB}"/>
    <cellStyle name="Normal 39 2" xfId="12696" xr:uid="{7EF6D97C-DEBE-444F-BB4C-ED5EC4AA7410}"/>
    <cellStyle name="Normal 39 2 10" xfId="12697" xr:uid="{F9AB788C-C45C-4202-A489-9B4CED4D13A7}"/>
    <cellStyle name="Normal 39 2 11" xfId="12698" xr:uid="{7BACA4BF-C2E2-46D8-95CD-FE09C53A05F1}"/>
    <cellStyle name="Normal 39 2 12" xfId="12699" xr:uid="{9CDECC28-0861-4943-B995-46A67773E1F5}"/>
    <cellStyle name="Normal 39 2 13" xfId="12700" xr:uid="{08C4EA26-0763-4640-9432-0290C8CB22E5}"/>
    <cellStyle name="Normal 39 2 2" xfId="12701" xr:uid="{9AF24241-1BCB-4DEB-B844-0DDA5AB6F40A}"/>
    <cellStyle name="Normal 39 2 2 10" xfId="12702" xr:uid="{BD34BE91-6B91-415D-88CF-4F316B295DAC}"/>
    <cellStyle name="Normal 39 2 2 11" xfId="12703" xr:uid="{07F5C7D2-B3C7-4386-B4DD-DCD004EE3F22}"/>
    <cellStyle name="Normal 39 2 2 2" xfId="12704" xr:uid="{B7760CFE-2218-4C5D-907C-E86B59742314}"/>
    <cellStyle name="Normal 39 2 2 2 2" xfId="12705" xr:uid="{D77DFC7D-03DE-480F-A8AC-0CC73858F839}"/>
    <cellStyle name="Normal 39 2 2 2 2 2" xfId="12706" xr:uid="{D72155E4-FC0C-4A8C-B5D3-6A1BC963B1B6}"/>
    <cellStyle name="Normal 39 2 2 2 3" xfId="12707" xr:uid="{72A32491-620A-4C56-93DF-9CA3B900E56E}"/>
    <cellStyle name="Normal 39 2 2 2 4" xfId="12708" xr:uid="{D7F3DD38-39AE-4230-941B-B66C857EE904}"/>
    <cellStyle name="Normal 39 2 2 2 5" xfId="12709" xr:uid="{74343CA6-5386-49DC-B143-6663762329A0}"/>
    <cellStyle name="Normal 39 2 2 3" xfId="12710" xr:uid="{C183045E-7E17-4B0A-B657-EDAA78D54CA7}"/>
    <cellStyle name="Normal 39 2 2 3 2" xfId="12711" xr:uid="{1FFAA8FE-66D1-4D4C-8141-829293D761C8}"/>
    <cellStyle name="Normal 39 2 2 4" xfId="12712" xr:uid="{BD8ED682-AD88-4E18-9FAA-D2697AF2C767}"/>
    <cellStyle name="Normal 39 2 2 5" xfId="12713" xr:uid="{7CF62C49-0BCD-44F5-912B-55995A8BD013}"/>
    <cellStyle name="Normal 39 2 2 6" xfId="12714" xr:uid="{2184FEBB-E4FF-4589-B983-8D53405DF14E}"/>
    <cellStyle name="Normal 39 2 2 7" xfId="12715" xr:uid="{E0A5E2EF-070E-4AE2-A4CC-B1DD7C4B439D}"/>
    <cellStyle name="Normal 39 2 2 8" xfId="12716" xr:uid="{38CA63F3-8AC7-4F05-8E07-458C0462B1FA}"/>
    <cellStyle name="Normal 39 2 2 9" xfId="12717" xr:uid="{285A3857-BD81-4132-BD0E-33A46435D16E}"/>
    <cellStyle name="Normal 39 2 3" xfId="12718" xr:uid="{57F0E32F-870B-40E9-B677-88C12ADCA3D3}"/>
    <cellStyle name="Normal 39 2 3 2" xfId="12719" xr:uid="{F6A7715B-6C7F-4C27-BD08-CA3EFA6474B5}"/>
    <cellStyle name="Normal 39 2 3 2 2" xfId="12720" xr:uid="{43F5143E-5962-461B-9371-D2F3E167EF53}"/>
    <cellStyle name="Normal 39 2 3 3" xfId="12721" xr:uid="{B7CA777D-76F2-4335-A8EC-6409B72A23BC}"/>
    <cellStyle name="Normal 39 2 3 4" xfId="12722" xr:uid="{A0CFE30F-E844-4C7E-8689-214D2AE7EBB0}"/>
    <cellStyle name="Normal 39 2 3 5" xfId="12723" xr:uid="{1D15C143-2362-43D6-8F7A-CDC7A5098EEF}"/>
    <cellStyle name="Normal 39 2 4" xfId="12724" xr:uid="{49F73F51-2CFF-451F-9ACA-BDE427B1C54B}"/>
    <cellStyle name="Normal 39 2 4 2" xfId="12725" xr:uid="{70BA3265-3301-44BD-976E-A5297BA99B5E}"/>
    <cellStyle name="Normal 39 2 5" xfId="12726" xr:uid="{E167B392-D58F-4363-9194-C3F8ADBF5CDA}"/>
    <cellStyle name="Normal 39 2 6" xfId="12727" xr:uid="{8F1EBBC5-7186-419F-8F01-35AE766FA315}"/>
    <cellStyle name="Normal 39 2 7" xfId="12728" xr:uid="{24D95BF0-D9AC-42D5-90A4-76029E4E589C}"/>
    <cellStyle name="Normal 39 2 8" xfId="12729" xr:uid="{1D9D1AF0-3CC2-4593-89FE-74A795720659}"/>
    <cellStyle name="Normal 39 2 9" xfId="12730" xr:uid="{146EC606-FF39-4306-A9ED-D90C4A9032AE}"/>
    <cellStyle name="Normal 39 3" xfId="12731" xr:uid="{F0639123-7899-4A9D-A73E-BDCFCD3C4599}"/>
    <cellStyle name="Normal 39 3 10" xfId="12732" xr:uid="{6F71BBC1-9381-4276-8AA2-F312CA27E78C}"/>
    <cellStyle name="Normal 39 3 11" xfId="12733" xr:uid="{7F81CCA6-4DA4-4844-87A2-159F02A87831}"/>
    <cellStyle name="Normal 39 3 2" xfId="12734" xr:uid="{BE01F118-E4E6-4CD5-BB09-7CAB67EB6809}"/>
    <cellStyle name="Normal 39 3 2 2" xfId="12735" xr:uid="{D01D9D62-D698-47E2-B76F-3D126FEE7716}"/>
    <cellStyle name="Normal 39 3 2 2 2" xfId="12736" xr:uid="{67B42673-CF51-4CEE-B8A2-B898D2C34168}"/>
    <cellStyle name="Normal 39 3 2 3" xfId="12737" xr:uid="{27801EB6-470B-4EE3-8B4B-2007A95702C3}"/>
    <cellStyle name="Normal 39 3 2 4" xfId="12738" xr:uid="{511F9749-65A8-4E1C-A139-99B351BE4621}"/>
    <cellStyle name="Normal 39 3 2 5" xfId="12739" xr:uid="{516D1874-235D-4786-B3F4-0B68FD7D2B76}"/>
    <cellStyle name="Normal 39 3 3" xfId="12740" xr:uid="{44916931-D0BF-4970-8179-178CB2488C78}"/>
    <cellStyle name="Normal 39 3 3 2" xfId="12741" xr:uid="{A7CBA004-8FE5-41B4-92D3-7D08228B7E8D}"/>
    <cellStyle name="Normal 39 3 4" xfId="12742" xr:uid="{0B65E8C8-CD8F-406C-A09E-7E366A34A542}"/>
    <cellStyle name="Normal 39 3 5" xfId="12743" xr:uid="{F40F0696-0565-4131-9A71-A8098F14E9E8}"/>
    <cellStyle name="Normal 39 3 6" xfId="12744" xr:uid="{CE753BF6-9236-4D12-9AF7-D497054E589E}"/>
    <cellStyle name="Normal 39 3 7" xfId="12745" xr:uid="{134C56F8-3354-4FA3-94F7-30DD8D5A15BD}"/>
    <cellStyle name="Normal 39 3 8" xfId="12746" xr:uid="{2BA3E4FA-C7DB-41AB-BBBB-6194F2F507F7}"/>
    <cellStyle name="Normal 39 3 9" xfId="12747" xr:uid="{83A49A89-7699-47ED-8384-D8C7A259BD7C}"/>
    <cellStyle name="Normal 39 4" xfId="12748" xr:uid="{76874B7F-D7F1-4CAE-AABF-B7A1D1FEF484}"/>
    <cellStyle name="Normal 39 4 2" xfId="12749" xr:uid="{5BAA6F32-68EE-47AC-BD59-2C4772E39ECF}"/>
    <cellStyle name="Normal 39 4 2 2" xfId="12750" xr:uid="{12441DC2-302F-4B2C-A6AB-4BD4FE79FF85}"/>
    <cellStyle name="Normal 39 4 3" xfId="12751" xr:uid="{D1CBDF24-C706-4451-8323-4EEB42D24962}"/>
    <cellStyle name="Normal 39 4 4" xfId="12752" xr:uid="{9C6AE182-1B3B-4B62-8300-61024AE1F87F}"/>
    <cellStyle name="Normal 39 4 5" xfId="12753" xr:uid="{CADAA785-B432-4C59-9C5A-38187B7E9F7B}"/>
    <cellStyle name="Normal 39 5" xfId="12754" xr:uid="{6055E03F-6F67-4FB5-8487-5AE17EFDBF61}"/>
    <cellStyle name="Normal 39 5 2" xfId="12755" xr:uid="{C275C1DA-4347-42FC-BFEC-9AEC5D566CD5}"/>
    <cellStyle name="Normal 39 6" xfId="12756" xr:uid="{2951FD86-091C-42A1-BE43-068FABCC6433}"/>
    <cellStyle name="Normal 39 7" xfId="12757" xr:uid="{2E708377-82F0-41F1-9B43-6F45298D5997}"/>
    <cellStyle name="Normal 39 8" xfId="12758" xr:uid="{49CE06D3-54E5-498F-B229-0DD6558BB766}"/>
    <cellStyle name="Normal 39 9" xfId="12759" xr:uid="{974C1049-3894-4B77-8E9A-B139625E314D}"/>
    <cellStyle name="Normal 4" xfId="12760" xr:uid="{9E34AD6C-EAC8-4483-9C25-B90CA5B8F63A}"/>
    <cellStyle name="Normal 4 10" xfId="12761" xr:uid="{2F3AABE3-EE27-4BDE-8748-BFD8462F8E2B}"/>
    <cellStyle name="Normal 4 10 10" xfId="12762" xr:uid="{4929CA81-EF35-4EEB-9FDB-6AC6DB403F86}"/>
    <cellStyle name="Normal 4 10 11" xfId="12763" xr:uid="{A6CED53F-29FD-4917-AB98-13E1141DF1C2}"/>
    <cellStyle name="Normal 4 10 12" xfId="12764" xr:uid="{0F532420-1D87-48FB-A3E9-6D61F2F8B2FD}"/>
    <cellStyle name="Normal 4 10 13" xfId="12765" xr:uid="{15728C55-5536-4446-A9A0-FFB8BAC794D8}"/>
    <cellStyle name="Normal 4 10 14" xfId="12766" xr:uid="{7810FC76-4E6E-4CEA-8D36-95D59B29B2C3}"/>
    <cellStyle name="Normal 4 10 2" xfId="12767" xr:uid="{8E006683-E047-4C8A-AA11-893EE8CBD793}"/>
    <cellStyle name="Normal 4 10 2 10" xfId="12768" xr:uid="{D0F27DCA-EA75-497F-B08B-1725FBE51372}"/>
    <cellStyle name="Normal 4 10 2 11" xfId="12769" xr:uid="{922CEC2E-B826-48AB-A847-D0A76B16A9AA}"/>
    <cellStyle name="Normal 4 10 2 12" xfId="12770" xr:uid="{2E8C06C6-EB9E-4B31-8621-D61E7976C248}"/>
    <cellStyle name="Normal 4 10 2 13" xfId="12771" xr:uid="{2E8EDF54-AF3E-4CE2-AE73-EA1A450CC98B}"/>
    <cellStyle name="Normal 4 10 2 2" xfId="12772" xr:uid="{C55AF59B-BB66-4C1A-B4CD-2E7294955B7B}"/>
    <cellStyle name="Normal 4 10 2 2 10" xfId="12773" xr:uid="{0836E1C7-4C7B-45D9-80FA-4DF91896011E}"/>
    <cellStyle name="Normal 4 10 2 2 11" xfId="12774" xr:uid="{FF006F5B-4F71-479A-92B0-8C92CCC4B3B8}"/>
    <cellStyle name="Normal 4 10 2 2 2" xfId="12775" xr:uid="{C3B3705F-08CB-4F01-9074-6FD9875E6311}"/>
    <cellStyle name="Normal 4 10 2 2 2 2" xfId="12776" xr:uid="{D3B71AF6-E2D8-4C8A-9B88-1DBCEB1850A8}"/>
    <cellStyle name="Normal 4 10 2 2 2 2 2" xfId="12777" xr:uid="{820D5332-5B7B-4597-B270-3F42E5029EA2}"/>
    <cellStyle name="Normal 4 10 2 2 2 3" xfId="12778" xr:uid="{BDE30C3C-6FCC-4976-868B-55A6F4F2F175}"/>
    <cellStyle name="Normal 4 10 2 2 2 4" xfId="12779" xr:uid="{3A6F2846-87F7-435F-A6F9-6BC13B615957}"/>
    <cellStyle name="Normal 4 10 2 2 2 5" xfId="12780" xr:uid="{096EC765-85E8-4087-B318-AFDC93398AFA}"/>
    <cellStyle name="Normal 4 10 2 2 3" xfId="12781" xr:uid="{14AAF920-6E66-48AF-BE05-90D9D17CFD1C}"/>
    <cellStyle name="Normal 4 10 2 2 3 2" xfId="12782" xr:uid="{E4696424-50A5-437C-B8D4-2FBFD99A03B1}"/>
    <cellStyle name="Normal 4 10 2 2 4" xfId="12783" xr:uid="{B9A4C3A0-5BA8-415B-A3C6-71F4DD745096}"/>
    <cellStyle name="Normal 4 10 2 2 5" xfId="12784" xr:uid="{D7F5E26E-9630-4F74-8AF7-10AFF81DD9A8}"/>
    <cellStyle name="Normal 4 10 2 2 6" xfId="12785" xr:uid="{8E5DF7AE-1948-4664-8547-A066D42E7487}"/>
    <cellStyle name="Normal 4 10 2 2 7" xfId="12786" xr:uid="{98A0E1F7-9972-4660-B19F-AEAC9A73739E}"/>
    <cellStyle name="Normal 4 10 2 2 8" xfId="12787" xr:uid="{DCEFAC09-ABC0-4CE4-8772-4AF20EA13ACD}"/>
    <cellStyle name="Normal 4 10 2 2 9" xfId="12788" xr:uid="{AAB222D6-513C-4C41-A8AC-2DA2B9AF9F83}"/>
    <cellStyle name="Normal 4 10 2 3" xfId="12789" xr:uid="{BD9888A7-E222-4744-9A55-EF67A8B31B22}"/>
    <cellStyle name="Normal 4 10 2 3 2" xfId="12790" xr:uid="{72AA3128-B954-436C-8FB2-13D6CA9AE9F6}"/>
    <cellStyle name="Normal 4 10 2 3 2 2" xfId="12791" xr:uid="{9340C430-A3AF-4561-B168-6A255E2709BB}"/>
    <cellStyle name="Normal 4 10 2 3 3" xfId="12792" xr:uid="{437BF8D3-3571-4444-8CAC-C1EF5E826D47}"/>
    <cellStyle name="Normal 4 10 2 3 4" xfId="12793" xr:uid="{76655BF0-0037-4260-9398-F8892381B947}"/>
    <cellStyle name="Normal 4 10 2 3 5" xfId="12794" xr:uid="{8772D3BF-31D1-4939-B454-FB8937116C70}"/>
    <cellStyle name="Normal 4 10 2 4" xfId="12795" xr:uid="{5DFF69AC-3D0F-4DB4-843A-482384925043}"/>
    <cellStyle name="Normal 4 10 2 4 2" xfId="12796" xr:uid="{9C8C6514-DDE5-4920-9760-6A5A25142695}"/>
    <cellStyle name="Normal 4 10 2 5" xfId="12797" xr:uid="{DD3A15F7-8D8A-4E97-9309-F70E9C0BF5BC}"/>
    <cellStyle name="Normal 4 10 2 6" xfId="12798" xr:uid="{199081D4-3FA8-4850-B2E1-18F198FD59A8}"/>
    <cellStyle name="Normal 4 10 2 7" xfId="12799" xr:uid="{00AA2EC8-91CA-479C-A31C-BCAB24877A9D}"/>
    <cellStyle name="Normal 4 10 2 8" xfId="12800" xr:uid="{89632D01-E9DC-4463-9F3A-374F6E684B00}"/>
    <cellStyle name="Normal 4 10 2 9" xfId="12801" xr:uid="{76FDBD99-E86B-44B6-A5F2-77A120826AF6}"/>
    <cellStyle name="Normal 4 10 3" xfId="12802" xr:uid="{F39CF637-9B64-438C-B7DD-DE2A09DA804A}"/>
    <cellStyle name="Normal 4 10 3 10" xfId="12803" xr:uid="{1C78DE66-2875-4EFE-9EAB-C511CE243C65}"/>
    <cellStyle name="Normal 4 10 3 11" xfId="12804" xr:uid="{59EA83FF-E0FA-4C9D-A7EC-298A2718744A}"/>
    <cellStyle name="Normal 4 10 3 2" xfId="12805" xr:uid="{C5291652-C45C-47B5-8A92-C4999180DA2E}"/>
    <cellStyle name="Normal 4 10 3 2 2" xfId="12806" xr:uid="{B3158565-01ED-4B58-AECE-B6628A65ABDB}"/>
    <cellStyle name="Normal 4 10 3 2 2 2" xfId="12807" xr:uid="{BA806FB2-A4EF-48D9-B2C2-A57AA8E0D8DB}"/>
    <cellStyle name="Normal 4 10 3 2 3" xfId="12808" xr:uid="{67344504-2445-4B87-855C-8D609891F3B3}"/>
    <cellStyle name="Normal 4 10 3 2 4" xfId="12809" xr:uid="{BE1A69D7-A19D-4D41-BEE7-2D82025D213B}"/>
    <cellStyle name="Normal 4 10 3 2 5" xfId="12810" xr:uid="{92ABD460-66FB-4162-B694-3079AD02E4C9}"/>
    <cellStyle name="Normal 4 10 3 3" xfId="12811" xr:uid="{256B63A6-4B41-40C7-8572-73C1EA29A858}"/>
    <cellStyle name="Normal 4 10 3 3 2" xfId="12812" xr:uid="{20C3F662-BD8B-45CB-835D-F71A19C29636}"/>
    <cellStyle name="Normal 4 10 3 4" xfId="12813" xr:uid="{ACFAA1B1-C833-4EF0-BCB3-3F5EAF637754}"/>
    <cellStyle name="Normal 4 10 3 5" xfId="12814" xr:uid="{A6FA188A-E65D-4078-B496-0CD13B704DAF}"/>
    <cellStyle name="Normal 4 10 3 6" xfId="12815" xr:uid="{66836BF2-57EA-4DBE-B404-CEB8AE8218B2}"/>
    <cellStyle name="Normal 4 10 3 7" xfId="12816" xr:uid="{C3F5C782-A136-4D85-BAED-47D1CCA8604D}"/>
    <cellStyle name="Normal 4 10 3 8" xfId="12817" xr:uid="{B94CEB27-918C-4D78-966E-FEE33B3121E0}"/>
    <cellStyle name="Normal 4 10 3 9" xfId="12818" xr:uid="{CA130532-D695-433F-ADE7-5E2A87E29CE5}"/>
    <cellStyle name="Normal 4 10 4" xfId="12819" xr:uid="{26405FE2-0551-4543-A709-538C8AB2DB69}"/>
    <cellStyle name="Normal 4 10 4 2" xfId="12820" xr:uid="{038EB788-EE60-4E75-8BD7-53CC532B65A6}"/>
    <cellStyle name="Normal 4 10 4 2 2" xfId="12821" xr:uid="{ABCAD135-B8C3-429A-89F4-DED0B910995E}"/>
    <cellStyle name="Normal 4 10 4 3" xfId="12822" xr:uid="{DE665B7A-5951-47E4-9D7B-01794FD86AB8}"/>
    <cellStyle name="Normal 4 10 4 4" xfId="12823" xr:uid="{C4B42A9C-D792-4969-B5E3-0641D5F2361C}"/>
    <cellStyle name="Normal 4 10 4 5" xfId="12824" xr:uid="{61477FA0-5E04-47C2-A4D2-CA2F3EF450A5}"/>
    <cellStyle name="Normal 4 10 5" xfId="12825" xr:uid="{BB061D5F-03F9-40C8-93BD-026AD3BBF9FD}"/>
    <cellStyle name="Normal 4 10 5 2" xfId="12826" xr:uid="{B7996B69-615F-4982-A225-E5FD85C9844C}"/>
    <cellStyle name="Normal 4 10 6" xfId="12827" xr:uid="{47773AA0-16AF-4EBC-A4BE-E6E7ECA6BB3D}"/>
    <cellStyle name="Normal 4 10 7" xfId="12828" xr:uid="{139EBEE6-D647-4F1E-A3D5-B229452B85CD}"/>
    <cellStyle name="Normal 4 10 8" xfId="12829" xr:uid="{E76AEF41-711D-4AA2-8FFC-B9358D1EAD85}"/>
    <cellStyle name="Normal 4 10 9" xfId="12830" xr:uid="{4F542649-DE9E-405D-AC72-9B93BF05FFC5}"/>
    <cellStyle name="Normal 4 11" xfId="12831" xr:uid="{ABEE5EA7-2B92-4C99-8967-074656A89ED4}"/>
    <cellStyle name="Normal 4 11 10" xfId="12832" xr:uid="{7AD1F42A-80E2-4716-A3E8-EF40A893623D}"/>
    <cellStyle name="Normal 4 11 11" xfId="12833" xr:uid="{FC874C85-43E3-4876-B418-CD287FF5C3F8}"/>
    <cellStyle name="Normal 4 11 12" xfId="12834" xr:uid="{24B946AF-C8F7-415D-AEEE-0F89D491DDCB}"/>
    <cellStyle name="Normal 4 11 13" xfId="12835" xr:uid="{DC2AE68A-3155-421E-AD50-D22A8520B11F}"/>
    <cellStyle name="Normal 4 11 14" xfId="12836" xr:uid="{079B49B8-06ED-464E-B07A-C2D5D7EBACB9}"/>
    <cellStyle name="Normal 4 11 2" xfId="12837" xr:uid="{BB52A68E-EFED-4304-BFE5-9EED754DBE18}"/>
    <cellStyle name="Normal 4 11 2 10" xfId="12838" xr:uid="{5E0A2DBE-2596-407A-B734-0E09C7B94E79}"/>
    <cellStyle name="Normal 4 11 2 11" xfId="12839" xr:uid="{AF620382-1EBE-4A57-82B0-BEEF28F63A6E}"/>
    <cellStyle name="Normal 4 11 2 12" xfId="12840" xr:uid="{E70D0DEE-0B94-4BF6-AC0B-200ACF00587F}"/>
    <cellStyle name="Normal 4 11 2 13" xfId="12841" xr:uid="{5B7E39CA-5128-493C-892C-F422DB7C5A1D}"/>
    <cellStyle name="Normal 4 11 2 2" xfId="12842" xr:uid="{6EBB5B91-2385-40B7-8138-B2890DB5CCF6}"/>
    <cellStyle name="Normal 4 11 2 2 10" xfId="12843" xr:uid="{FDF54DDD-D985-4C18-8F4A-23F00D5FE8F2}"/>
    <cellStyle name="Normal 4 11 2 2 11" xfId="12844" xr:uid="{68F34037-C8D0-4FFB-BA30-C9B67E208C4F}"/>
    <cellStyle name="Normal 4 11 2 2 2" xfId="12845" xr:uid="{6A45C570-3666-473F-B1E5-01CF63E496A6}"/>
    <cellStyle name="Normal 4 11 2 2 2 2" xfId="12846" xr:uid="{F6A090ED-FD00-47A2-AA6A-DC7F115C0281}"/>
    <cellStyle name="Normal 4 11 2 2 2 2 2" xfId="12847" xr:uid="{F2D4B931-FB38-438E-8EED-14A43A6BA906}"/>
    <cellStyle name="Normal 4 11 2 2 2 3" xfId="12848" xr:uid="{0085ECF0-1301-4C47-9B91-7C8D144941C8}"/>
    <cellStyle name="Normal 4 11 2 2 2 4" xfId="12849" xr:uid="{38C75378-DE5E-4BE3-98D9-F99A1F08079B}"/>
    <cellStyle name="Normal 4 11 2 2 2 5" xfId="12850" xr:uid="{871C0C8D-4DAE-431D-B7B4-A76445121170}"/>
    <cellStyle name="Normal 4 11 2 2 3" xfId="12851" xr:uid="{24D4E1B1-BE8F-416A-87DB-49899A806249}"/>
    <cellStyle name="Normal 4 11 2 2 3 2" xfId="12852" xr:uid="{3841DBDF-0DEC-4795-9746-A42AFF2014CB}"/>
    <cellStyle name="Normal 4 11 2 2 4" xfId="12853" xr:uid="{221C63D9-82D3-4073-A912-F3E463086A6B}"/>
    <cellStyle name="Normal 4 11 2 2 5" xfId="12854" xr:uid="{A796A35A-A2F2-4BF9-8061-F3F777277B9D}"/>
    <cellStyle name="Normal 4 11 2 2 6" xfId="12855" xr:uid="{79905E78-A1B3-4117-A2A8-20AB0F07D686}"/>
    <cellStyle name="Normal 4 11 2 2 7" xfId="12856" xr:uid="{30482EBE-3B77-4AC8-8052-0939E109825B}"/>
    <cellStyle name="Normal 4 11 2 2 8" xfId="12857" xr:uid="{D52C3735-9EAF-4A83-932B-4A3BE0B7832B}"/>
    <cellStyle name="Normal 4 11 2 2 9" xfId="12858" xr:uid="{1D809247-06F4-46AD-B005-009A076B7E17}"/>
    <cellStyle name="Normal 4 11 2 3" xfId="12859" xr:uid="{05E9968D-0E1F-4B02-BF2D-29E3384DC195}"/>
    <cellStyle name="Normal 4 11 2 3 2" xfId="12860" xr:uid="{1CA9E540-0E2C-4F4D-88E9-FDE5051514C3}"/>
    <cellStyle name="Normal 4 11 2 3 2 2" xfId="12861" xr:uid="{99BC7439-C1F5-46F7-ADAB-DD5C7FD8B8E8}"/>
    <cellStyle name="Normal 4 11 2 3 3" xfId="12862" xr:uid="{053ECCBA-C25C-40F9-9A0B-ABB143D013B3}"/>
    <cellStyle name="Normal 4 11 2 3 4" xfId="12863" xr:uid="{0B4F9634-4BEC-43AE-A4B9-66168CDABED8}"/>
    <cellStyle name="Normal 4 11 2 3 5" xfId="12864" xr:uid="{530DD07E-63C0-4FA6-87CC-4F28CEDEA510}"/>
    <cellStyle name="Normal 4 11 2 4" xfId="12865" xr:uid="{602139F3-021B-47E9-ABDC-82D89202F7F6}"/>
    <cellStyle name="Normal 4 11 2 4 2" xfId="12866" xr:uid="{A7370802-0959-4C3E-ABD4-9E82F57960C7}"/>
    <cellStyle name="Normal 4 11 2 5" xfId="12867" xr:uid="{01648314-7569-4E1A-809B-BBE18799D42C}"/>
    <cellStyle name="Normal 4 11 2 6" xfId="12868" xr:uid="{145D92D3-3B59-4F89-80B8-6E418AE0346A}"/>
    <cellStyle name="Normal 4 11 2 7" xfId="12869" xr:uid="{74B386CE-586F-4B8D-A1BB-BA5F03295340}"/>
    <cellStyle name="Normal 4 11 2 8" xfId="12870" xr:uid="{CD4D9ECE-3AB5-4CB3-9796-E5543D18873C}"/>
    <cellStyle name="Normal 4 11 2 9" xfId="12871" xr:uid="{ADF96A35-ABA4-4C75-9317-5F0432DEF9F9}"/>
    <cellStyle name="Normal 4 11 3" xfId="12872" xr:uid="{921CFB5D-92FF-45C6-8D64-E0440D730F7D}"/>
    <cellStyle name="Normal 4 11 3 10" xfId="12873" xr:uid="{A64BF154-9876-4658-B3FF-B965CAE137BD}"/>
    <cellStyle name="Normal 4 11 3 11" xfId="12874" xr:uid="{3D40BFA6-61D6-41CC-8B21-39B94AD2521D}"/>
    <cellStyle name="Normal 4 11 3 2" xfId="12875" xr:uid="{36C7D35C-53BD-4556-BDFB-69DC6BE53425}"/>
    <cellStyle name="Normal 4 11 3 2 2" xfId="12876" xr:uid="{A16ADAFC-82D1-4C8D-80D8-9A0B8B40CC37}"/>
    <cellStyle name="Normal 4 11 3 2 2 2" xfId="12877" xr:uid="{BF56FDFB-540A-408E-86A5-B4A9EFE3CA06}"/>
    <cellStyle name="Normal 4 11 3 2 3" xfId="12878" xr:uid="{9097006E-C8F2-4D98-BB67-A6CCF6148C94}"/>
    <cellStyle name="Normal 4 11 3 2 4" xfId="12879" xr:uid="{E1E492C9-B681-4321-BD3D-0130325EE62B}"/>
    <cellStyle name="Normal 4 11 3 2 5" xfId="12880" xr:uid="{6C4C112A-AD1A-4A0B-BB02-E5A92A53631C}"/>
    <cellStyle name="Normal 4 11 3 3" xfId="12881" xr:uid="{4ED4D037-F1EA-4CF7-B1A4-3442E4FA03CD}"/>
    <cellStyle name="Normal 4 11 3 3 2" xfId="12882" xr:uid="{1CA9D490-0A49-46EC-8B40-18FAE66B2BD0}"/>
    <cellStyle name="Normal 4 11 3 4" xfId="12883" xr:uid="{3CF22A20-C695-413C-BE39-4F162221798B}"/>
    <cellStyle name="Normal 4 11 3 5" xfId="12884" xr:uid="{24E941B2-FB9D-4A91-8BCE-D2B4DE0D62CF}"/>
    <cellStyle name="Normal 4 11 3 6" xfId="12885" xr:uid="{6CA59267-907A-439D-A703-05E52AD571EC}"/>
    <cellStyle name="Normal 4 11 3 7" xfId="12886" xr:uid="{D0D262A9-BCF7-453F-8892-9E16BAD4FEC9}"/>
    <cellStyle name="Normal 4 11 3 8" xfId="12887" xr:uid="{ED479401-5241-4E04-A164-C0D899EA744F}"/>
    <cellStyle name="Normal 4 11 3 9" xfId="12888" xr:uid="{3FEE1AF0-8381-4881-85D5-40BBD68428F0}"/>
    <cellStyle name="Normal 4 11 4" xfId="12889" xr:uid="{B4E948D3-7C27-4821-B1CE-E79410278E8A}"/>
    <cellStyle name="Normal 4 11 4 2" xfId="12890" xr:uid="{BE9819A5-9C34-49D3-9478-A5BA578DABB5}"/>
    <cellStyle name="Normal 4 11 4 2 2" xfId="12891" xr:uid="{843FCD77-E42D-4DF1-96D5-8E95034FD4D8}"/>
    <cellStyle name="Normal 4 11 4 3" xfId="12892" xr:uid="{FD0F6283-8143-4D8E-93B1-A0DF70EA3FD7}"/>
    <cellStyle name="Normal 4 11 4 4" xfId="12893" xr:uid="{DDBB049F-EBF9-44BF-8723-E4AE3100B04E}"/>
    <cellStyle name="Normal 4 11 4 5" xfId="12894" xr:uid="{43D86487-9250-4993-A506-7EF896CD989A}"/>
    <cellStyle name="Normal 4 11 5" xfId="12895" xr:uid="{A2E4ACC2-BCB6-4724-BF03-8A3A916AFF70}"/>
    <cellStyle name="Normal 4 11 5 2" xfId="12896" xr:uid="{A0CFC859-B7DF-433F-97A7-885BFACDADB2}"/>
    <cellStyle name="Normal 4 11 6" xfId="12897" xr:uid="{E8AC31CE-209F-4671-AA37-E59715606E54}"/>
    <cellStyle name="Normal 4 11 7" xfId="12898" xr:uid="{2BCDA2BB-7589-4946-9B67-01570F4611C3}"/>
    <cellStyle name="Normal 4 11 8" xfId="12899" xr:uid="{8E808D5A-9B24-4EB8-927C-5FA50F356881}"/>
    <cellStyle name="Normal 4 11 9" xfId="12900" xr:uid="{DBD78FA0-C55F-4570-B98A-98FA18998B00}"/>
    <cellStyle name="Normal 4 12" xfId="12901" xr:uid="{77535EBF-7F76-47BC-8FCB-AC96E5B93F26}"/>
    <cellStyle name="Normal 4 12 10" xfId="12902" xr:uid="{0B9A3957-205F-4FA9-BBCB-3131152B2043}"/>
    <cellStyle name="Normal 4 12 11" xfId="12903" xr:uid="{1145E2AA-A8C3-4E31-9B75-FD774E02467C}"/>
    <cellStyle name="Normal 4 12 12" xfId="12904" xr:uid="{F5FB7EFB-6A79-44EE-B323-951D5BDCD848}"/>
    <cellStyle name="Normal 4 12 13" xfId="12905" xr:uid="{A55ACC0C-1341-47A5-A4F3-2F401D381C6F}"/>
    <cellStyle name="Normal 4 12 14" xfId="12906" xr:uid="{94C4EE77-3098-4785-9682-FE060DD20906}"/>
    <cellStyle name="Normal 4 12 2" xfId="12907" xr:uid="{CD02006B-E949-4099-B017-4E4ACE6A29AA}"/>
    <cellStyle name="Normal 4 12 2 10" xfId="12908" xr:uid="{49FDA8B2-F090-481D-9E01-165860A5F710}"/>
    <cellStyle name="Normal 4 12 2 11" xfId="12909" xr:uid="{31450A57-58CC-4735-A60A-D26024E60898}"/>
    <cellStyle name="Normal 4 12 2 12" xfId="12910" xr:uid="{4A936D09-9529-49C5-9EAE-99A4160C29EA}"/>
    <cellStyle name="Normal 4 12 2 13" xfId="12911" xr:uid="{B1E1353D-64E4-42C1-BDAE-F913898B3155}"/>
    <cellStyle name="Normal 4 12 2 2" xfId="12912" xr:uid="{2F1F392B-FF58-476C-B496-1C676ED9A668}"/>
    <cellStyle name="Normal 4 12 2 2 10" xfId="12913" xr:uid="{52107E64-8585-460F-A778-1635E395B2A6}"/>
    <cellStyle name="Normal 4 12 2 2 11" xfId="12914" xr:uid="{CE8D744E-D4DF-40EA-BCAD-4942DA156FEC}"/>
    <cellStyle name="Normal 4 12 2 2 2" xfId="12915" xr:uid="{59AE7876-1FA6-4430-8F09-7EC4E4FFA6C5}"/>
    <cellStyle name="Normal 4 12 2 2 2 2" xfId="12916" xr:uid="{4E025453-593F-4363-AD6C-4218E737747C}"/>
    <cellStyle name="Normal 4 12 2 2 2 2 2" xfId="12917" xr:uid="{244D58BB-7166-489D-A4E2-58FD6708D880}"/>
    <cellStyle name="Normal 4 12 2 2 2 3" xfId="12918" xr:uid="{8D446B59-D02D-4F07-84F1-6B4E9E56D1D9}"/>
    <cellStyle name="Normal 4 12 2 2 2 4" xfId="12919" xr:uid="{D15940F0-EB4C-4FBB-AE6D-62C3541121FF}"/>
    <cellStyle name="Normal 4 12 2 2 2 5" xfId="12920" xr:uid="{A159F6B7-6516-4F2E-A391-FE5077429C37}"/>
    <cellStyle name="Normal 4 12 2 2 3" xfId="12921" xr:uid="{F1BB1E89-85F8-4CF4-9FB2-326AB7047952}"/>
    <cellStyle name="Normal 4 12 2 2 3 2" xfId="12922" xr:uid="{428DF0E8-B4E1-41D7-9B29-F8CC9CC89476}"/>
    <cellStyle name="Normal 4 12 2 2 4" xfId="12923" xr:uid="{2C3129F4-768D-45E1-9C2F-ABFCA0344107}"/>
    <cellStyle name="Normal 4 12 2 2 5" xfId="12924" xr:uid="{324CA7B1-CF95-450B-A3DC-D7A79F66B014}"/>
    <cellStyle name="Normal 4 12 2 2 6" xfId="12925" xr:uid="{4BDE8A01-ED45-419A-9ECE-81B2ABC97B5C}"/>
    <cellStyle name="Normal 4 12 2 2 7" xfId="12926" xr:uid="{4E071719-48E5-4526-9A84-15C5ECCF774B}"/>
    <cellStyle name="Normal 4 12 2 2 8" xfId="12927" xr:uid="{BD3CAA45-6DFC-4CE9-BFE4-0FDB6C3E068B}"/>
    <cellStyle name="Normal 4 12 2 2 9" xfId="12928" xr:uid="{5D94F282-1201-4008-BC05-C726E1C69BA3}"/>
    <cellStyle name="Normal 4 12 2 3" xfId="12929" xr:uid="{28C01D7E-FCBD-47FD-9930-72B0B9CC69D8}"/>
    <cellStyle name="Normal 4 12 2 3 2" xfId="12930" xr:uid="{9FA4F14B-6287-46BC-A88C-DF52B111C566}"/>
    <cellStyle name="Normal 4 12 2 3 2 2" xfId="12931" xr:uid="{D34C24D9-783B-4BCC-BC17-88D36C302EB3}"/>
    <cellStyle name="Normal 4 12 2 3 3" xfId="12932" xr:uid="{B2E02DA6-3CBC-45D4-B64E-CCBD71F43064}"/>
    <cellStyle name="Normal 4 12 2 3 4" xfId="12933" xr:uid="{32293E74-47A8-4234-988E-5CB604D66C1A}"/>
    <cellStyle name="Normal 4 12 2 3 5" xfId="12934" xr:uid="{06A2A0E8-3EBE-4246-B81F-2ACA6ACDD19D}"/>
    <cellStyle name="Normal 4 12 2 4" xfId="12935" xr:uid="{9A7A302E-87BB-4715-AB72-FB227D4BF33E}"/>
    <cellStyle name="Normal 4 12 2 4 2" xfId="12936" xr:uid="{C8936AEE-42EA-490D-979D-1608D45DF27B}"/>
    <cellStyle name="Normal 4 12 2 5" xfId="12937" xr:uid="{7C9EF798-D071-4474-9D66-F764D59A3753}"/>
    <cellStyle name="Normal 4 12 2 6" xfId="12938" xr:uid="{D1D86356-037E-4681-B44E-347B6FEBE489}"/>
    <cellStyle name="Normal 4 12 2 7" xfId="12939" xr:uid="{B76159C2-DAA8-4504-96A2-476A50684F2B}"/>
    <cellStyle name="Normal 4 12 2 8" xfId="12940" xr:uid="{BC6199FA-F1A9-46C7-B732-0314239F4DB8}"/>
    <cellStyle name="Normal 4 12 2 9" xfId="12941" xr:uid="{9D06E19F-FEDE-4A11-81CF-A97FD510A8EE}"/>
    <cellStyle name="Normal 4 12 3" xfId="12942" xr:uid="{D480A526-BD3C-4D38-A4C2-D64DDEBDEDC2}"/>
    <cellStyle name="Normal 4 12 3 10" xfId="12943" xr:uid="{929C08EB-062E-4169-BEC8-788A470E7946}"/>
    <cellStyle name="Normal 4 12 3 11" xfId="12944" xr:uid="{469E0BF0-F14A-49B5-A967-0CAB20EA2F07}"/>
    <cellStyle name="Normal 4 12 3 2" xfId="12945" xr:uid="{F19F5A6E-0C9B-40C6-9B01-DF414BE867AF}"/>
    <cellStyle name="Normal 4 12 3 2 2" xfId="12946" xr:uid="{9223977B-6190-42F9-9BAD-FBA9C61E94A0}"/>
    <cellStyle name="Normal 4 12 3 2 2 2" xfId="12947" xr:uid="{CC61E1E2-0978-4352-88A3-98427A649928}"/>
    <cellStyle name="Normal 4 12 3 2 3" xfId="12948" xr:uid="{F1853815-A58D-4D92-B080-08F631C681CD}"/>
    <cellStyle name="Normal 4 12 3 2 4" xfId="12949" xr:uid="{65363D1B-7086-4EE1-81DF-7B8850431F02}"/>
    <cellStyle name="Normal 4 12 3 2 5" xfId="12950" xr:uid="{CB15E2F9-F429-4DF0-B6C2-90FF1FCBCDBB}"/>
    <cellStyle name="Normal 4 12 3 3" xfId="12951" xr:uid="{F6FC3603-0F1C-489B-A7FA-A604A8F67E51}"/>
    <cellStyle name="Normal 4 12 3 3 2" xfId="12952" xr:uid="{722B1A5F-E012-4969-B6ED-6A8BF1DADE72}"/>
    <cellStyle name="Normal 4 12 3 4" xfId="12953" xr:uid="{D3A2F0AA-51A8-4D30-82FD-F362971518AD}"/>
    <cellStyle name="Normal 4 12 3 5" xfId="12954" xr:uid="{BF6AFC6F-0167-488C-AD86-0BBB118DAFC0}"/>
    <cellStyle name="Normal 4 12 3 6" xfId="12955" xr:uid="{B8E0B69F-16B6-4883-9AF8-E81678FE9F52}"/>
    <cellStyle name="Normal 4 12 3 7" xfId="12956" xr:uid="{D44DF579-23C5-40AF-9D22-BB24A804F0F1}"/>
    <cellStyle name="Normal 4 12 3 8" xfId="12957" xr:uid="{9F4B82A4-0494-4A99-8576-918A4EB7C35D}"/>
    <cellStyle name="Normal 4 12 3 9" xfId="12958" xr:uid="{D673EFA3-1E51-4F3A-9B00-A22F2D39C9F6}"/>
    <cellStyle name="Normal 4 12 4" xfId="12959" xr:uid="{77594E21-8491-4C6D-80EF-51FC7AA9AF2C}"/>
    <cellStyle name="Normal 4 12 4 2" xfId="12960" xr:uid="{22A9CFA6-DCDA-4623-B371-70A20D1A79F3}"/>
    <cellStyle name="Normal 4 12 4 2 2" xfId="12961" xr:uid="{669FFC24-B7FD-412A-91E0-8A307F3A610C}"/>
    <cellStyle name="Normal 4 12 4 3" xfId="12962" xr:uid="{D9CA394D-F2C6-4E4C-9DF3-712BF3705803}"/>
    <cellStyle name="Normal 4 12 4 4" xfId="12963" xr:uid="{29529FED-0392-45DB-BBF8-99F80DB4DF66}"/>
    <cellStyle name="Normal 4 12 4 5" xfId="12964" xr:uid="{28FF495F-5A51-4C33-A0BF-76F5B8EE571B}"/>
    <cellStyle name="Normal 4 12 5" xfId="12965" xr:uid="{A2E4F775-B90B-4111-AA14-ABC2820338E3}"/>
    <cellStyle name="Normal 4 12 5 2" xfId="12966" xr:uid="{B3C9CEA0-22F3-4B18-AAEE-FD6CD53EFCEF}"/>
    <cellStyle name="Normal 4 12 6" xfId="12967" xr:uid="{129E9AE7-7F1E-48BD-AB3D-0D71CE938683}"/>
    <cellStyle name="Normal 4 12 7" xfId="12968" xr:uid="{614004CD-BD14-45CF-9DD4-AD81BED66D04}"/>
    <cellStyle name="Normal 4 12 8" xfId="12969" xr:uid="{C7902CE3-E3CE-4CAF-9C3B-175D48AFA65B}"/>
    <cellStyle name="Normal 4 12 9" xfId="12970" xr:uid="{4E448F82-3B16-4747-8A62-1576D1374972}"/>
    <cellStyle name="Normal 4 13" xfId="12971" xr:uid="{DFAE0BE1-9682-4269-AFBC-9727DEDE350D}"/>
    <cellStyle name="Normal 4 13 10" xfId="12972" xr:uid="{FF287A36-A4E4-4E86-9943-ECF5D6F46CCB}"/>
    <cellStyle name="Normal 4 13 11" xfId="12973" xr:uid="{F9A2CF00-A4DB-4175-B6E6-45BE8E010899}"/>
    <cellStyle name="Normal 4 13 12" xfId="12974" xr:uid="{C5E57472-9650-42DE-BAE5-DCF750C994F8}"/>
    <cellStyle name="Normal 4 13 13" xfId="12975" xr:uid="{19D7861E-5CE2-441D-8A64-AD0A3AE22680}"/>
    <cellStyle name="Normal 4 13 14" xfId="12976" xr:uid="{261A884F-DF0C-49DB-B9CE-2CCB02592A6D}"/>
    <cellStyle name="Normal 4 13 2" xfId="12977" xr:uid="{B0B611D8-565A-4683-B488-1F26C4586024}"/>
    <cellStyle name="Normal 4 13 2 10" xfId="12978" xr:uid="{5B8CE5A3-1C82-436C-8EA2-E658C6206AE2}"/>
    <cellStyle name="Normal 4 13 2 11" xfId="12979" xr:uid="{77591C86-4AD3-4FD1-85F9-CF39DB059A10}"/>
    <cellStyle name="Normal 4 13 2 12" xfId="12980" xr:uid="{F740E8B8-36CC-45AE-926F-B19D8BBF5422}"/>
    <cellStyle name="Normal 4 13 2 13" xfId="12981" xr:uid="{5737429A-9B0B-42A0-AB2D-47C4BD473DBB}"/>
    <cellStyle name="Normal 4 13 2 2" xfId="12982" xr:uid="{5B374777-8B4F-4D14-9332-60AEE17166E4}"/>
    <cellStyle name="Normal 4 13 2 2 10" xfId="12983" xr:uid="{E4443364-DEC2-493E-B024-705624500060}"/>
    <cellStyle name="Normal 4 13 2 2 11" xfId="12984" xr:uid="{7D69AE11-2C83-40C8-8E13-1D59FE76CEDF}"/>
    <cellStyle name="Normal 4 13 2 2 2" xfId="12985" xr:uid="{3A7653E1-24CB-45F8-8F05-05B7D01DC6D1}"/>
    <cellStyle name="Normal 4 13 2 2 2 2" xfId="12986" xr:uid="{B148702A-008E-4B5B-B6B3-B448CDDBF40D}"/>
    <cellStyle name="Normal 4 13 2 2 2 2 2" xfId="12987" xr:uid="{CAF213C2-6D5A-4EFA-92AF-FCC095636295}"/>
    <cellStyle name="Normal 4 13 2 2 2 3" xfId="12988" xr:uid="{21A7981C-6FC0-4839-9BBC-E5940943B054}"/>
    <cellStyle name="Normal 4 13 2 2 2 4" xfId="12989" xr:uid="{15FCEA16-C4BD-48E6-9161-4D7260576498}"/>
    <cellStyle name="Normal 4 13 2 2 2 5" xfId="12990" xr:uid="{B7A2C3AC-1DCD-4CB6-9169-3DBF73CEEFCA}"/>
    <cellStyle name="Normal 4 13 2 2 3" xfId="12991" xr:uid="{923B04DE-5A58-47F3-AD4C-8467A87DEEC9}"/>
    <cellStyle name="Normal 4 13 2 2 3 2" xfId="12992" xr:uid="{A5C86F13-45E5-4336-A71C-CA539286DC7D}"/>
    <cellStyle name="Normal 4 13 2 2 4" xfId="12993" xr:uid="{AB5A1C53-3384-4EDB-A20E-7EC8EE35C472}"/>
    <cellStyle name="Normal 4 13 2 2 5" xfId="12994" xr:uid="{5D2BD5ED-47AD-4953-9E59-56CB133842D6}"/>
    <cellStyle name="Normal 4 13 2 2 6" xfId="12995" xr:uid="{CF15EFFA-CCBC-4134-BDEA-3CE162DE3287}"/>
    <cellStyle name="Normal 4 13 2 2 7" xfId="12996" xr:uid="{78EAB586-9DE3-439D-B67A-78211AC6D31B}"/>
    <cellStyle name="Normal 4 13 2 2 8" xfId="12997" xr:uid="{0900E8A1-2271-4877-AFBD-0190465F7DE0}"/>
    <cellStyle name="Normal 4 13 2 2 9" xfId="12998" xr:uid="{436B72DA-6491-40FF-B93D-C9616BF75094}"/>
    <cellStyle name="Normal 4 13 2 3" xfId="12999" xr:uid="{07F8B874-6164-4DAA-8EFF-8926A5005B7E}"/>
    <cellStyle name="Normal 4 13 2 3 2" xfId="13000" xr:uid="{2B9B9015-485B-4B09-83FD-435F1641DB7A}"/>
    <cellStyle name="Normal 4 13 2 3 2 2" xfId="13001" xr:uid="{EED08280-2D4C-4169-9050-F6DA39C01D78}"/>
    <cellStyle name="Normal 4 13 2 3 3" xfId="13002" xr:uid="{F7C212D8-960F-43BE-8A65-4C9FA80D1810}"/>
    <cellStyle name="Normal 4 13 2 3 4" xfId="13003" xr:uid="{1EE302BB-3299-4F85-9DBB-472305ABB061}"/>
    <cellStyle name="Normal 4 13 2 3 5" xfId="13004" xr:uid="{399DCD82-EEAA-47CF-A2AD-B2A35BCEC241}"/>
    <cellStyle name="Normal 4 13 2 4" xfId="13005" xr:uid="{869FE8AA-D181-4EE0-B992-E1DD007672F6}"/>
    <cellStyle name="Normal 4 13 2 4 2" xfId="13006" xr:uid="{34E10CA8-35DB-4BEE-BAAB-A6116FAFAE56}"/>
    <cellStyle name="Normal 4 13 2 5" xfId="13007" xr:uid="{C918664C-2E53-4B66-B80D-FE8C5D43BD7A}"/>
    <cellStyle name="Normal 4 13 2 6" xfId="13008" xr:uid="{FD06AEA9-6C41-4064-96F6-18150580625B}"/>
    <cellStyle name="Normal 4 13 2 7" xfId="13009" xr:uid="{C4E0AC2E-0CF6-4035-975A-6DBF0B283314}"/>
    <cellStyle name="Normal 4 13 2 8" xfId="13010" xr:uid="{CB1BB1B9-D197-4DCB-ABFE-E661E0397B0D}"/>
    <cellStyle name="Normal 4 13 2 9" xfId="13011" xr:uid="{5B2F616F-9E56-4D83-83A9-DAE364D0C187}"/>
    <cellStyle name="Normal 4 13 3" xfId="13012" xr:uid="{E1D8B800-D245-4399-B4C7-1E5CC3BD85AA}"/>
    <cellStyle name="Normal 4 13 3 10" xfId="13013" xr:uid="{ECC82CEE-BA7C-4B70-B4BB-9EE86153D86B}"/>
    <cellStyle name="Normal 4 13 3 11" xfId="13014" xr:uid="{03BB7728-58F3-4448-AB94-1A58D8BD96B1}"/>
    <cellStyle name="Normal 4 13 3 2" xfId="13015" xr:uid="{8D8D2806-D6F7-44F8-BEA2-BF1F8D380D11}"/>
    <cellStyle name="Normal 4 13 3 2 2" xfId="13016" xr:uid="{A10D1177-DCBA-442E-9510-2F45C60599A0}"/>
    <cellStyle name="Normal 4 13 3 2 2 2" xfId="13017" xr:uid="{47BACA34-85D8-43DC-978C-E2A617F608AF}"/>
    <cellStyle name="Normal 4 13 3 2 3" xfId="13018" xr:uid="{FA180FE6-B81C-45C9-B688-E2917B01FDAB}"/>
    <cellStyle name="Normal 4 13 3 2 4" xfId="13019" xr:uid="{4C0D03B3-5671-451F-ACCF-44F6D3973EE7}"/>
    <cellStyle name="Normal 4 13 3 2 5" xfId="13020" xr:uid="{49DAA8FB-DF2E-42FF-9F72-74E548B93790}"/>
    <cellStyle name="Normal 4 13 3 3" xfId="13021" xr:uid="{2BF8023D-B9BF-4D14-920D-D77EAF4EC1D8}"/>
    <cellStyle name="Normal 4 13 3 3 2" xfId="13022" xr:uid="{33CFBDBD-78E3-4105-917C-1730E3104881}"/>
    <cellStyle name="Normal 4 13 3 4" xfId="13023" xr:uid="{41C1CAAA-4D0A-4D60-B6C7-3FEDFEC85DD9}"/>
    <cellStyle name="Normal 4 13 3 5" xfId="13024" xr:uid="{718490FF-6C94-4C12-8BA0-BD43A2629FDE}"/>
    <cellStyle name="Normal 4 13 3 6" xfId="13025" xr:uid="{853A3AE7-E882-4A8F-A99C-F76B557B8091}"/>
    <cellStyle name="Normal 4 13 3 7" xfId="13026" xr:uid="{E59B277A-E554-466F-A1AE-1AB0139C702C}"/>
    <cellStyle name="Normal 4 13 3 8" xfId="13027" xr:uid="{488F4747-7670-4615-9725-428F0BCA6B5C}"/>
    <cellStyle name="Normal 4 13 3 9" xfId="13028" xr:uid="{CB5D7DF0-85F3-44E4-99CD-FE783B5F834D}"/>
    <cellStyle name="Normal 4 13 4" xfId="13029" xr:uid="{6D0EAAAF-9EB1-40A1-BE06-07AFE600436C}"/>
    <cellStyle name="Normal 4 13 4 2" xfId="13030" xr:uid="{950E5FE9-0716-4059-B936-6786366F5919}"/>
    <cellStyle name="Normal 4 13 4 2 2" xfId="13031" xr:uid="{5BF4CC74-B0C3-4DCA-9494-807322FD77F4}"/>
    <cellStyle name="Normal 4 13 4 3" xfId="13032" xr:uid="{850AC88F-492A-49CA-AA28-84BECA245113}"/>
    <cellStyle name="Normal 4 13 4 4" xfId="13033" xr:uid="{10264185-EE2D-4692-B1C3-AE35F6AC4A70}"/>
    <cellStyle name="Normal 4 13 4 5" xfId="13034" xr:uid="{79BDB9F6-72BC-4C96-A4E6-6F18AFEE63DD}"/>
    <cellStyle name="Normal 4 13 5" xfId="13035" xr:uid="{21CA75B3-DC9F-4ECE-814E-01FD2D93029E}"/>
    <cellStyle name="Normal 4 13 5 2" xfId="13036" xr:uid="{A10E45EF-AC20-49A3-B3BE-6B521787831B}"/>
    <cellStyle name="Normal 4 13 6" xfId="13037" xr:uid="{49A1A7AE-ED65-4F75-850C-16662348AD2B}"/>
    <cellStyle name="Normal 4 13 7" xfId="13038" xr:uid="{DBD3E751-A8A6-4698-B94F-65155243E01B}"/>
    <cellStyle name="Normal 4 13 8" xfId="13039" xr:uid="{2267BE37-BEB3-4A2F-90B8-E0BA8F3E8997}"/>
    <cellStyle name="Normal 4 13 9" xfId="13040" xr:uid="{F6518520-D9E7-4D10-B2E4-DB3C641B2D58}"/>
    <cellStyle name="Normal 4 14" xfId="13041" xr:uid="{D63FE42D-A271-400A-BC39-637E24736FF9}"/>
    <cellStyle name="Normal 4 14 10" xfId="13042" xr:uid="{02C2E21E-6A54-47A7-A985-2DBB86F05E46}"/>
    <cellStyle name="Normal 4 14 11" xfId="13043" xr:uid="{DE73C00A-67B0-4FEE-A645-E535F466D7E4}"/>
    <cellStyle name="Normal 4 14 12" xfId="13044" xr:uid="{3796B163-7A2D-4E0E-A5AD-568F297A59F7}"/>
    <cellStyle name="Normal 4 14 13" xfId="13045" xr:uid="{135D44C2-BFF4-4AEC-BE00-06D344442F7A}"/>
    <cellStyle name="Normal 4 14 14" xfId="13046" xr:uid="{DCC5013C-CB9C-4899-BF0C-3E80673A95A5}"/>
    <cellStyle name="Normal 4 14 2" xfId="13047" xr:uid="{7EDD5D43-64DA-4E6E-B64B-76775C227097}"/>
    <cellStyle name="Normal 4 14 2 10" xfId="13048" xr:uid="{2BE8D786-FD34-4321-B741-1D2098C45B55}"/>
    <cellStyle name="Normal 4 14 2 11" xfId="13049" xr:uid="{22238BE0-2CF2-4AD8-8050-92837603BEFC}"/>
    <cellStyle name="Normal 4 14 2 12" xfId="13050" xr:uid="{C1A94112-1D53-4310-86D7-2D4AC264D5D2}"/>
    <cellStyle name="Normal 4 14 2 13" xfId="13051" xr:uid="{69FD1396-E7BC-4D45-A856-0D83D3886147}"/>
    <cellStyle name="Normal 4 14 2 2" xfId="13052" xr:uid="{36D7C96A-2360-4CFA-9125-7138240F8ECA}"/>
    <cellStyle name="Normal 4 14 2 2 10" xfId="13053" xr:uid="{10C2E423-0712-49A0-8A63-93CA15BD5048}"/>
    <cellStyle name="Normal 4 14 2 2 11" xfId="13054" xr:uid="{9E68D2B1-2FD0-47F0-92A4-D026048C80D5}"/>
    <cellStyle name="Normal 4 14 2 2 2" xfId="13055" xr:uid="{A6CA0AC7-A106-46DD-B762-14D7558430D8}"/>
    <cellStyle name="Normal 4 14 2 2 2 2" xfId="13056" xr:uid="{3EFD1E15-A4D9-4109-928A-3F82F391CC34}"/>
    <cellStyle name="Normal 4 14 2 2 2 2 2" xfId="13057" xr:uid="{EF7ED470-DEEF-48BD-B5E8-8449FDFE5C27}"/>
    <cellStyle name="Normal 4 14 2 2 2 3" xfId="13058" xr:uid="{9DC66C47-F70D-4529-A383-1F55FFD69EA4}"/>
    <cellStyle name="Normal 4 14 2 2 2 4" xfId="13059" xr:uid="{30D5109C-A3B9-4604-8782-A5C3BE57C31D}"/>
    <cellStyle name="Normal 4 14 2 2 2 5" xfId="13060" xr:uid="{388F15BE-C755-405C-A231-A3AEE8A2465D}"/>
    <cellStyle name="Normal 4 14 2 2 3" xfId="13061" xr:uid="{6D20197F-5E4E-4F21-B0A8-9549ED64EA1F}"/>
    <cellStyle name="Normal 4 14 2 2 3 2" xfId="13062" xr:uid="{3BF1F271-986D-40A4-8D97-AB7E2BA5EC6B}"/>
    <cellStyle name="Normal 4 14 2 2 4" xfId="13063" xr:uid="{F30599D2-EC7E-42A9-9A4C-6E301E9F848C}"/>
    <cellStyle name="Normal 4 14 2 2 5" xfId="13064" xr:uid="{38FE98C0-B7C4-48FB-89F8-67E824FA7067}"/>
    <cellStyle name="Normal 4 14 2 2 6" xfId="13065" xr:uid="{9E2B5574-F6D1-4D41-A1AA-EEBCD352AB0B}"/>
    <cellStyle name="Normal 4 14 2 2 7" xfId="13066" xr:uid="{C00C3F2F-1D3E-4EFD-AC39-B96282A538F4}"/>
    <cellStyle name="Normal 4 14 2 2 8" xfId="13067" xr:uid="{BAE93E9C-D4DD-4274-8EED-4A5FBA251156}"/>
    <cellStyle name="Normal 4 14 2 2 9" xfId="13068" xr:uid="{174F43C8-6691-4001-948D-E8668A743AF9}"/>
    <cellStyle name="Normal 4 14 2 3" xfId="13069" xr:uid="{91750ED1-2B41-44C4-9871-36EAFAE61920}"/>
    <cellStyle name="Normal 4 14 2 3 2" xfId="13070" xr:uid="{F1772092-7AAB-4821-BBDE-AF85BCB5C694}"/>
    <cellStyle name="Normal 4 14 2 3 2 2" xfId="13071" xr:uid="{AA75D837-BBCD-4B58-ABB4-8626AB775DC8}"/>
    <cellStyle name="Normal 4 14 2 3 3" xfId="13072" xr:uid="{616228E8-F813-432A-B122-85FDA740EE1F}"/>
    <cellStyle name="Normal 4 14 2 3 4" xfId="13073" xr:uid="{C59990D7-57A2-4BE8-BC9C-632EF41174C3}"/>
    <cellStyle name="Normal 4 14 2 3 5" xfId="13074" xr:uid="{A06DA8BD-570D-4C8F-8D71-5F322FD68C7A}"/>
    <cellStyle name="Normal 4 14 2 4" xfId="13075" xr:uid="{E82BCC16-16F7-46D3-9887-D69A0132556F}"/>
    <cellStyle name="Normal 4 14 2 4 2" xfId="13076" xr:uid="{27550392-7A24-4F42-B181-5B0D9A4AAF5F}"/>
    <cellStyle name="Normal 4 14 2 5" xfId="13077" xr:uid="{B6D49D9A-9B9D-41DE-94C2-B6314D283F99}"/>
    <cellStyle name="Normal 4 14 2 6" xfId="13078" xr:uid="{482F0933-25D3-4330-BEF5-9481488AE27A}"/>
    <cellStyle name="Normal 4 14 2 7" xfId="13079" xr:uid="{CA08EBC2-3320-46A3-A388-614783BD1B98}"/>
    <cellStyle name="Normal 4 14 2 8" xfId="13080" xr:uid="{4AFD7934-3ABC-4AA3-A362-7C23B5A79D64}"/>
    <cellStyle name="Normal 4 14 2 9" xfId="13081" xr:uid="{61F9DCB6-FA9B-47D7-9CB8-754A5477955F}"/>
    <cellStyle name="Normal 4 14 3" xfId="13082" xr:uid="{837EBF0F-7D38-4DCB-9DE3-AB2799A5607D}"/>
    <cellStyle name="Normal 4 14 3 10" xfId="13083" xr:uid="{3EFDE5DC-7891-404C-AA91-521B98DFF1F5}"/>
    <cellStyle name="Normal 4 14 3 11" xfId="13084" xr:uid="{8C065FDA-43ED-412A-9BF5-D5D50BFAF181}"/>
    <cellStyle name="Normal 4 14 3 2" xfId="13085" xr:uid="{64F0F7B1-7605-4EF7-A0E4-9A27B854C3A4}"/>
    <cellStyle name="Normal 4 14 3 2 2" xfId="13086" xr:uid="{3660348A-0E15-4C49-88E1-E9DF5212CD4B}"/>
    <cellStyle name="Normal 4 14 3 2 2 2" xfId="13087" xr:uid="{1420E7C4-F2D1-4274-88C6-C0E1AB6920E4}"/>
    <cellStyle name="Normal 4 14 3 2 3" xfId="13088" xr:uid="{962891F5-C007-4460-8638-1B45DD3AFBAC}"/>
    <cellStyle name="Normal 4 14 3 2 4" xfId="13089" xr:uid="{4292417E-6ECA-4D01-B4E3-B260A0BC8076}"/>
    <cellStyle name="Normal 4 14 3 2 5" xfId="13090" xr:uid="{4D6F7286-0DFA-4A31-A16A-92399E5D946E}"/>
    <cellStyle name="Normal 4 14 3 3" xfId="13091" xr:uid="{E0B9C15D-7BC9-47A1-AEB6-39F39815C39D}"/>
    <cellStyle name="Normal 4 14 3 3 2" xfId="13092" xr:uid="{53FFDB7D-7FF8-4E78-B134-FBF52C603219}"/>
    <cellStyle name="Normal 4 14 3 4" xfId="13093" xr:uid="{C55147B2-2980-4C8A-A801-BADD653D289C}"/>
    <cellStyle name="Normal 4 14 3 5" xfId="13094" xr:uid="{DC571BDD-DB06-4BD7-A726-2CBE3762800A}"/>
    <cellStyle name="Normal 4 14 3 6" xfId="13095" xr:uid="{22CBAAC9-11BD-4D68-986D-984358BCE5A7}"/>
    <cellStyle name="Normal 4 14 3 7" xfId="13096" xr:uid="{162B8F56-30F6-4574-8032-021792F55C64}"/>
    <cellStyle name="Normal 4 14 3 8" xfId="13097" xr:uid="{585AA0FF-4807-464D-A94C-6BAC827A6E3B}"/>
    <cellStyle name="Normal 4 14 3 9" xfId="13098" xr:uid="{9DE08183-FC0C-4F4B-B539-8F1CD648F08F}"/>
    <cellStyle name="Normal 4 14 4" xfId="13099" xr:uid="{3F5B5BE8-7D9D-4075-81BF-7441E1D4BC29}"/>
    <cellStyle name="Normal 4 14 4 2" xfId="13100" xr:uid="{8D817193-3C8A-4A23-9F2B-AED2499DD082}"/>
    <cellStyle name="Normal 4 14 4 2 2" xfId="13101" xr:uid="{1187AD93-B0A1-463A-848E-8AAFDA65FC5E}"/>
    <cellStyle name="Normal 4 14 4 3" xfId="13102" xr:uid="{58A0FF4A-A367-4870-AC9A-B8235F841FD1}"/>
    <cellStyle name="Normal 4 14 4 4" xfId="13103" xr:uid="{7F911085-F1CE-4851-A32F-504BF8295C6B}"/>
    <cellStyle name="Normal 4 14 4 5" xfId="13104" xr:uid="{E96509CA-5F23-4248-8B58-0B0F729638B8}"/>
    <cellStyle name="Normal 4 14 5" xfId="13105" xr:uid="{5C119FE7-4916-4E1A-B52F-4C3F4E391949}"/>
    <cellStyle name="Normal 4 14 5 2" xfId="13106" xr:uid="{751B839A-F4CC-4125-A0C5-95C27FFD12BA}"/>
    <cellStyle name="Normal 4 14 6" xfId="13107" xr:uid="{7D84E2B1-0917-46F2-8DCB-503668B34DDF}"/>
    <cellStyle name="Normal 4 14 7" xfId="13108" xr:uid="{BD06E922-83CC-4306-B055-96C9DF190AE7}"/>
    <cellStyle name="Normal 4 14 8" xfId="13109" xr:uid="{1CCD8E9A-7AAE-420E-9C6C-32FD3A76480D}"/>
    <cellStyle name="Normal 4 14 9" xfId="13110" xr:uid="{BC0D9A09-6139-423A-8BE6-DE989F4BE30E}"/>
    <cellStyle name="Normal 4 15" xfId="13111" xr:uid="{B1C7F55F-92DB-44B4-B976-C093FEAB53DC}"/>
    <cellStyle name="Normal 4 15 10" xfId="13112" xr:uid="{E898050C-B15F-474E-BCA4-95AD850AA852}"/>
    <cellStyle name="Normal 4 15 11" xfId="13113" xr:uid="{92C30E0E-82E6-49A6-B14E-BD98E4F0C1AF}"/>
    <cellStyle name="Normal 4 15 12" xfId="13114" xr:uid="{36AEBCDE-E03C-4100-ABEA-5F2591A1679C}"/>
    <cellStyle name="Normal 4 15 13" xfId="13115" xr:uid="{8ED1D396-2861-48C1-ADC6-0093185A938C}"/>
    <cellStyle name="Normal 4 15 14" xfId="13116" xr:uid="{E1651A4D-C25D-42F3-A6D2-848052DCF244}"/>
    <cellStyle name="Normal 4 15 2" xfId="13117" xr:uid="{85D5C0F2-C1E7-43F1-8DC3-6E2AA3304FE9}"/>
    <cellStyle name="Normal 4 15 2 10" xfId="13118" xr:uid="{0459D583-846F-44F9-9891-030B3A433169}"/>
    <cellStyle name="Normal 4 15 2 11" xfId="13119" xr:uid="{0BE6AC25-EB8F-4163-9C4F-B1C7C4CCABDA}"/>
    <cellStyle name="Normal 4 15 2 12" xfId="13120" xr:uid="{A797560D-9B6D-4086-B18E-C84B66CD9A9D}"/>
    <cellStyle name="Normal 4 15 2 13" xfId="13121" xr:uid="{90B4606C-A2E9-49DF-882C-A6CB0CA6E47D}"/>
    <cellStyle name="Normal 4 15 2 2" xfId="13122" xr:uid="{DA39412F-F1CD-4162-8758-713E19FFC516}"/>
    <cellStyle name="Normal 4 15 2 2 10" xfId="13123" xr:uid="{27FF370F-12EF-435C-83A3-FBF864F5A5AF}"/>
    <cellStyle name="Normal 4 15 2 2 11" xfId="13124" xr:uid="{DAA47E53-6F6F-44A4-81D6-4514D2A18457}"/>
    <cellStyle name="Normal 4 15 2 2 2" xfId="13125" xr:uid="{07D3AE44-B089-484D-9515-0EC271B17D22}"/>
    <cellStyle name="Normal 4 15 2 2 2 2" xfId="13126" xr:uid="{064031BF-156C-49AE-9894-3D0F6F7A88BF}"/>
    <cellStyle name="Normal 4 15 2 2 2 2 2" xfId="13127" xr:uid="{8ED406B3-0A08-435D-9FC3-32201F5D8FBF}"/>
    <cellStyle name="Normal 4 15 2 2 2 3" xfId="13128" xr:uid="{81BC2C04-A323-495F-B05E-3550083DBC5E}"/>
    <cellStyle name="Normal 4 15 2 2 2 4" xfId="13129" xr:uid="{CF596838-AD57-4985-926E-86EFF763AB3E}"/>
    <cellStyle name="Normal 4 15 2 2 2 5" xfId="13130" xr:uid="{7592E694-8275-4A63-B1BE-B4BF978898E4}"/>
    <cellStyle name="Normal 4 15 2 2 3" xfId="13131" xr:uid="{90F8F9D9-8472-4B67-8354-BCB63D1F5AFC}"/>
    <cellStyle name="Normal 4 15 2 2 3 2" xfId="13132" xr:uid="{4D1C475A-4494-4975-96D3-945E665F8BC0}"/>
    <cellStyle name="Normal 4 15 2 2 4" xfId="13133" xr:uid="{E48D1649-1303-49E3-A5F8-2A006CB30EB5}"/>
    <cellStyle name="Normal 4 15 2 2 5" xfId="13134" xr:uid="{BFD5D095-FAAA-488F-9FC1-CEDDB6BDCF23}"/>
    <cellStyle name="Normal 4 15 2 2 6" xfId="13135" xr:uid="{8C8E8349-2264-4CF4-BC3B-BB7DD5A7F021}"/>
    <cellStyle name="Normal 4 15 2 2 7" xfId="13136" xr:uid="{5F145077-94EA-4595-8FF8-3319E41F26EB}"/>
    <cellStyle name="Normal 4 15 2 2 8" xfId="13137" xr:uid="{9B5E3921-2769-4927-892C-1EFED82AB7B3}"/>
    <cellStyle name="Normal 4 15 2 2 9" xfId="13138" xr:uid="{DD7D058D-E1DF-40B9-AF6D-6DBC151C5008}"/>
    <cellStyle name="Normal 4 15 2 3" xfId="13139" xr:uid="{3520CE8B-48AA-48FA-B619-A79BADBCB1D3}"/>
    <cellStyle name="Normal 4 15 2 3 2" xfId="13140" xr:uid="{B53D3F38-4C39-4116-B865-948103E420E1}"/>
    <cellStyle name="Normal 4 15 2 3 2 2" xfId="13141" xr:uid="{C6ED6879-1823-49A7-ACA6-C20D2D8D9679}"/>
    <cellStyle name="Normal 4 15 2 3 3" xfId="13142" xr:uid="{85E31843-F69F-4CA8-9AE4-3ED1E5A952BD}"/>
    <cellStyle name="Normal 4 15 2 3 4" xfId="13143" xr:uid="{77FB530E-C41E-4E10-A65A-804FDC9147D1}"/>
    <cellStyle name="Normal 4 15 2 3 5" xfId="13144" xr:uid="{9EC02DC7-FC59-4758-AD64-7832E74AC001}"/>
    <cellStyle name="Normal 4 15 2 4" xfId="13145" xr:uid="{5136F7AB-89FA-48DA-AD96-16732268F9B8}"/>
    <cellStyle name="Normal 4 15 2 4 2" xfId="13146" xr:uid="{3E5CB032-52D2-4438-AA21-A5225C93A6E1}"/>
    <cellStyle name="Normal 4 15 2 5" xfId="13147" xr:uid="{683A202B-3542-4B2A-A6F1-0A931406F2DE}"/>
    <cellStyle name="Normal 4 15 2 6" xfId="13148" xr:uid="{DE49DBC8-A666-40DA-94F3-AC58A2A90886}"/>
    <cellStyle name="Normal 4 15 2 7" xfId="13149" xr:uid="{8674AC46-CEA8-4CEE-9FE4-236A85D0AF77}"/>
    <cellStyle name="Normal 4 15 2 8" xfId="13150" xr:uid="{7BEECA08-C5CB-4C9C-AAC1-1B5848C8F053}"/>
    <cellStyle name="Normal 4 15 2 9" xfId="13151" xr:uid="{BA7F769D-DE87-4FFD-BE2E-25150542A64E}"/>
    <cellStyle name="Normal 4 15 3" xfId="13152" xr:uid="{4356A59F-4EBA-4FFB-97BB-192FDA886954}"/>
    <cellStyle name="Normal 4 15 3 10" xfId="13153" xr:uid="{03F634BC-A7B4-4F48-AC02-A7F992F21CD1}"/>
    <cellStyle name="Normal 4 15 3 11" xfId="13154" xr:uid="{4F962C10-4F84-4C01-A7BF-DAE6563B70D0}"/>
    <cellStyle name="Normal 4 15 3 2" xfId="13155" xr:uid="{EFBF142B-CF80-402C-9D85-C02686E56254}"/>
    <cellStyle name="Normal 4 15 3 2 2" xfId="13156" xr:uid="{02B7CCCF-FD31-465F-A7D1-7DF01CA4A323}"/>
    <cellStyle name="Normal 4 15 3 2 2 2" xfId="13157" xr:uid="{3E816F5E-2862-45E3-9B79-5252C481FE85}"/>
    <cellStyle name="Normal 4 15 3 2 3" xfId="13158" xr:uid="{E5D91FC8-2ED5-43B4-92AB-ABA1D6D60828}"/>
    <cellStyle name="Normal 4 15 3 2 4" xfId="13159" xr:uid="{3A47B2F7-A928-45B9-99FB-042D8495E845}"/>
    <cellStyle name="Normal 4 15 3 2 5" xfId="13160" xr:uid="{DE8CA9A2-A392-4313-8C3F-43AA05CDDDB2}"/>
    <cellStyle name="Normal 4 15 3 3" xfId="13161" xr:uid="{2D4E0014-29FC-425A-8AF8-987CC6E8AD7B}"/>
    <cellStyle name="Normal 4 15 3 3 2" xfId="13162" xr:uid="{E4A98604-A230-4E97-9B40-51CB8567FBFB}"/>
    <cellStyle name="Normal 4 15 3 4" xfId="13163" xr:uid="{DA7E5AA8-7A8C-45C3-92E4-769D587C2119}"/>
    <cellStyle name="Normal 4 15 3 5" xfId="13164" xr:uid="{234E2212-31B2-4472-9749-42444F626A52}"/>
    <cellStyle name="Normal 4 15 3 6" xfId="13165" xr:uid="{6885AE2A-2B97-4C1E-AFE5-F3D7782D8A5C}"/>
    <cellStyle name="Normal 4 15 3 7" xfId="13166" xr:uid="{BD8A0F79-62D2-4B8D-81AF-D51DF859CA1A}"/>
    <cellStyle name="Normal 4 15 3 8" xfId="13167" xr:uid="{4D544DBF-B861-4B08-B5B8-AC79933DF993}"/>
    <cellStyle name="Normal 4 15 3 9" xfId="13168" xr:uid="{F494C458-DF97-4383-AAAF-5804C6B157FC}"/>
    <cellStyle name="Normal 4 15 4" xfId="13169" xr:uid="{D33541ED-7A9C-4080-8290-F83B1DDBD604}"/>
    <cellStyle name="Normal 4 15 4 2" xfId="13170" xr:uid="{ED77F92E-74F6-46F9-9C62-D0CFA6711B03}"/>
    <cellStyle name="Normal 4 15 4 2 2" xfId="13171" xr:uid="{8E95EC5F-2C5B-41A3-80CB-94889BD5CE39}"/>
    <cellStyle name="Normal 4 15 4 3" xfId="13172" xr:uid="{3BBDC5F8-C459-4822-9011-C273B6772C72}"/>
    <cellStyle name="Normal 4 15 4 4" xfId="13173" xr:uid="{59ACB98C-0F5E-4341-9863-D00320EDD4F5}"/>
    <cellStyle name="Normal 4 15 4 5" xfId="13174" xr:uid="{8113BA7B-BBC0-4EE0-A847-DD5E657AB1FC}"/>
    <cellStyle name="Normal 4 15 5" xfId="13175" xr:uid="{32468CDE-144A-4883-9EDD-A479F3A042D0}"/>
    <cellStyle name="Normal 4 15 5 2" xfId="13176" xr:uid="{31928DD3-41C3-4315-897A-5413225EE271}"/>
    <cellStyle name="Normal 4 15 6" xfId="13177" xr:uid="{6FD4D10C-C713-4B04-906C-DE58AE8B046F}"/>
    <cellStyle name="Normal 4 15 7" xfId="13178" xr:uid="{ACB6A086-7FBE-4AF5-A0F3-81BC9D2C6305}"/>
    <cellStyle name="Normal 4 15 8" xfId="13179" xr:uid="{852DEBD2-C086-441C-B24F-0577891F5E9D}"/>
    <cellStyle name="Normal 4 15 9" xfId="13180" xr:uid="{F84D216A-0641-48D8-A04F-D98F3C910612}"/>
    <cellStyle name="Normal 4 16" xfId="13181" xr:uid="{B70F8E62-61E6-462A-A5A4-04D459DB8E12}"/>
    <cellStyle name="Normal 4 16 10" xfId="13182" xr:uid="{B7C71FF9-698E-4383-86C2-EE60C2102EE1}"/>
    <cellStyle name="Normal 4 16 11" xfId="13183" xr:uid="{47DA3069-833F-4CBC-8570-581FE32D8BAD}"/>
    <cellStyle name="Normal 4 16 12" xfId="13184" xr:uid="{79392B17-F248-47DB-9DEF-E554A54FD56F}"/>
    <cellStyle name="Normal 4 16 13" xfId="13185" xr:uid="{0F529778-F770-4C2C-824C-2F9C32CB4054}"/>
    <cellStyle name="Normal 4 16 14" xfId="13186" xr:uid="{AE1F0918-0259-437C-910B-40A9D89F98F3}"/>
    <cellStyle name="Normal 4 16 2" xfId="13187" xr:uid="{96A71614-A218-4BAC-81F7-4BFEDE7307F9}"/>
    <cellStyle name="Normal 4 16 2 10" xfId="13188" xr:uid="{5B8418D8-E660-4F09-A6D6-B754AF5F1624}"/>
    <cellStyle name="Normal 4 16 2 11" xfId="13189" xr:uid="{FBA169E8-1C25-4FAC-8B25-5FC47F3C586F}"/>
    <cellStyle name="Normal 4 16 2 12" xfId="13190" xr:uid="{C43C9719-45CB-4F7D-A60D-E535321532B3}"/>
    <cellStyle name="Normal 4 16 2 13" xfId="13191" xr:uid="{A12BB25F-58D7-4164-A63F-05C41D3EC138}"/>
    <cellStyle name="Normal 4 16 2 2" xfId="13192" xr:uid="{F5882F36-8560-41E9-B61D-27F91D62E959}"/>
    <cellStyle name="Normal 4 16 2 2 10" xfId="13193" xr:uid="{652E7742-7460-4CD3-A44C-53A2A2503F72}"/>
    <cellStyle name="Normal 4 16 2 2 11" xfId="13194" xr:uid="{35F6BD94-14EB-432E-A693-53411BF4C556}"/>
    <cellStyle name="Normal 4 16 2 2 2" xfId="13195" xr:uid="{0ECD9B47-D999-4F80-9676-0232B5167641}"/>
    <cellStyle name="Normal 4 16 2 2 2 2" xfId="13196" xr:uid="{4E48F58B-4D0B-48DF-A4E7-30B68B4B4987}"/>
    <cellStyle name="Normal 4 16 2 2 2 2 2" xfId="13197" xr:uid="{61C31227-3E6C-43CC-81A5-9A3E61427010}"/>
    <cellStyle name="Normal 4 16 2 2 2 3" xfId="13198" xr:uid="{8AC9A3B3-C570-4DFC-9DBB-8E82367A8341}"/>
    <cellStyle name="Normal 4 16 2 2 2 4" xfId="13199" xr:uid="{12319D96-1B0C-41DC-9A29-DD223B924792}"/>
    <cellStyle name="Normal 4 16 2 2 2 5" xfId="13200" xr:uid="{A18DBC0A-F9A3-47A0-8F55-6F828F045EC6}"/>
    <cellStyle name="Normal 4 16 2 2 3" xfId="13201" xr:uid="{C19721C3-E15E-4B85-84ED-2FC0517BC94C}"/>
    <cellStyle name="Normal 4 16 2 2 3 2" xfId="13202" xr:uid="{35D2FBD9-2EFB-4D10-A33D-82D2584C1455}"/>
    <cellStyle name="Normal 4 16 2 2 4" xfId="13203" xr:uid="{299D3A4F-6E72-4C6D-9489-8A0EA032F617}"/>
    <cellStyle name="Normal 4 16 2 2 5" xfId="13204" xr:uid="{309224C3-43EE-48FE-AFA6-97C81626F1BF}"/>
    <cellStyle name="Normal 4 16 2 2 6" xfId="13205" xr:uid="{1CEE2D0E-5771-4E76-A4C7-693F2E6C0DB3}"/>
    <cellStyle name="Normal 4 16 2 2 7" xfId="13206" xr:uid="{AE3C230F-5209-4E71-9E60-1E48DBA7D965}"/>
    <cellStyle name="Normal 4 16 2 2 8" xfId="13207" xr:uid="{2E56510B-6853-4B0A-9E04-A9ADCCD2ABAE}"/>
    <cellStyle name="Normal 4 16 2 2 9" xfId="13208" xr:uid="{EE84B5F9-A11B-4D56-B2D0-88653C7599E3}"/>
    <cellStyle name="Normal 4 16 2 3" xfId="13209" xr:uid="{FAEFC1DA-AD27-4A1D-A02B-4FD27BBE622F}"/>
    <cellStyle name="Normal 4 16 2 3 2" xfId="13210" xr:uid="{15E26EC9-43AE-470C-9E72-7CB363B4E421}"/>
    <cellStyle name="Normal 4 16 2 3 2 2" xfId="13211" xr:uid="{30102E7F-469C-487E-8C0B-47BF54C77000}"/>
    <cellStyle name="Normal 4 16 2 3 3" xfId="13212" xr:uid="{FDE95BA0-C91C-4970-BBEF-AC05F8202D8E}"/>
    <cellStyle name="Normal 4 16 2 3 4" xfId="13213" xr:uid="{E4CA3200-4650-4EB0-AAD3-30C8D02AA342}"/>
    <cellStyle name="Normal 4 16 2 3 5" xfId="13214" xr:uid="{2B02FDE5-05E0-4559-B8E2-879E731B2E97}"/>
    <cellStyle name="Normal 4 16 2 4" xfId="13215" xr:uid="{2471B5A5-206A-41FE-8F9D-FABCAB4B8DAD}"/>
    <cellStyle name="Normal 4 16 2 4 2" xfId="13216" xr:uid="{4F25AA94-E1E4-4C59-9118-4C8E316ECE68}"/>
    <cellStyle name="Normal 4 16 2 5" xfId="13217" xr:uid="{82DFB85B-0EFA-42DB-895D-938F05348922}"/>
    <cellStyle name="Normal 4 16 2 6" xfId="13218" xr:uid="{1F6865FE-86A7-49D3-824A-E04F05781B7F}"/>
    <cellStyle name="Normal 4 16 2 7" xfId="13219" xr:uid="{5E3F767C-2D83-4FEE-A69C-3FA8DE0D0C62}"/>
    <cellStyle name="Normal 4 16 2 8" xfId="13220" xr:uid="{D7850EC3-1AA0-4E81-AEF5-99A68E130DAB}"/>
    <cellStyle name="Normal 4 16 2 9" xfId="13221" xr:uid="{02118F4F-9116-487D-B59B-C9F4B06A0132}"/>
    <cellStyle name="Normal 4 16 3" xfId="13222" xr:uid="{B5CEC2DA-8755-4A10-B681-27C632595427}"/>
    <cellStyle name="Normal 4 16 3 10" xfId="13223" xr:uid="{B71ADC59-052F-4990-BFD2-66455D631029}"/>
    <cellStyle name="Normal 4 16 3 11" xfId="13224" xr:uid="{369FE370-6CD4-4FD2-96BA-9B27B15AD919}"/>
    <cellStyle name="Normal 4 16 3 2" xfId="13225" xr:uid="{910A19BD-64CE-4222-AFC1-F4827F2871F4}"/>
    <cellStyle name="Normal 4 16 3 2 2" xfId="13226" xr:uid="{A5EA04E2-CB2E-4476-B6B4-139512FEFE10}"/>
    <cellStyle name="Normal 4 16 3 2 2 2" xfId="13227" xr:uid="{6CE404B9-E95F-42F2-8C32-CB037C78689A}"/>
    <cellStyle name="Normal 4 16 3 2 3" xfId="13228" xr:uid="{D8205785-7A23-4ADF-9E23-299914E020FF}"/>
    <cellStyle name="Normal 4 16 3 2 4" xfId="13229" xr:uid="{9EB78A6A-DCAB-4150-919C-E8C3723A4151}"/>
    <cellStyle name="Normal 4 16 3 2 5" xfId="13230" xr:uid="{9EAA4CDC-587C-41F9-9132-577355E29826}"/>
    <cellStyle name="Normal 4 16 3 3" xfId="13231" xr:uid="{FE392AD4-1C81-4EE7-87A8-FDCD8B4868A9}"/>
    <cellStyle name="Normal 4 16 3 3 2" xfId="13232" xr:uid="{15DE8D9F-7547-4090-9050-3C3BCA6E79C6}"/>
    <cellStyle name="Normal 4 16 3 4" xfId="13233" xr:uid="{09BFBBA0-7E68-4CD1-9B2B-50C3D5B7AF3A}"/>
    <cellStyle name="Normal 4 16 3 5" xfId="13234" xr:uid="{8F244264-FF79-4F2A-8A3A-A333FC5C745B}"/>
    <cellStyle name="Normal 4 16 3 6" xfId="13235" xr:uid="{5A7731BB-547B-46CF-A19C-F6D73D426248}"/>
    <cellStyle name="Normal 4 16 3 7" xfId="13236" xr:uid="{EF15C2F0-9ED2-44B8-BDE0-1D5B0847AA2A}"/>
    <cellStyle name="Normal 4 16 3 8" xfId="13237" xr:uid="{94051B49-734F-41C4-B8BE-33CEF991EF15}"/>
    <cellStyle name="Normal 4 16 3 9" xfId="13238" xr:uid="{F9F66A2A-EAA1-43B8-9DAC-0876813B3722}"/>
    <cellStyle name="Normal 4 16 4" xfId="13239" xr:uid="{184CB3ED-B85A-4117-932D-067C0748284D}"/>
    <cellStyle name="Normal 4 16 4 2" xfId="13240" xr:uid="{2D880CE0-49EC-4206-8E11-2F0E462D9684}"/>
    <cellStyle name="Normal 4 16 4 2 2" xfId="13241" xr:uid="{5603B942-9DD1-45FC-9E8B-1939C6EDBA56}"/>
    <cellStyle name="Normal 4 16 4 3" xfId="13242" xr:uid="{DC228AD0-33FE-4BE2-8229-BB174377C013}"/>
    <cellStyle name="Normal 4 16 4 4" xfId="13243" xr:uid="{5B28FB83-C744-465B-BC9B-8C5141353EB4}"/>
    <cellStyle name="Normal 4 16 4 5" xfId="13244" xr:uid="{7DAFFAC8-5DC9-4132-9F60-C96DE28F4D6E}"/>
    <cellStyle name="Normal 4 16 5" xfId="13245" xr:uid="{095B9978-5F8B-4F22-A95A-44234A994610}"/>
    <cellStyle name="Normal 4 16 5 2" xfId="13246" xr:uid="{EBAB27D8-56E6-4CF1-B397-B5F847D1F5CB}"/>
    <cellStyle name="Normal 4 16 6" xfId="13247" xr:uid="{3A87E8B6-C237-4319-B851-99874468DEA8}"/>
    <cellStyle name="Normal 4 16 7" xfId="13248" xr:uid="{590D8C3D-1FD9-4817-A27D-DAB4615105B9}"/>
    <cellStyle name="Normal 4 16 8" xfId="13249" xr:uid="{6DBFD8E3-6B4A-4DA3-BDE7-91C0689DBC88}"/>
    <cellStyle name="Normal 4 16 9" xfId="13250" xr:uid="{21ACC04A-4356-4E00-98A4-DF12E72508D6}"/>
    <cellStyle name="Normal 4 17" xfId="13251" xr:uid="{1F7E06AA-143F-44C7-B398-C387D0EE4E22}"/>
    <cellStyle name="Normal 4 17 10" xfId="13252" xr:uid="{D8893460-AEDB-4649-A5AB-C936D71FEA21}"/>
    <cellStyle name="Normal 4 17 11" xfId="13253" xr:uid="{B9E31BB9-E02D-4103-B098-F97FA5300F51}"/>
    <cellStyle name="Normal 4 17 12" xfId="13254" xr:uid="{CF27FEAA-C898-472F-8B75-E55018FEF57E}"/>
    <cellStyle name="Normal 4 17 13" xfId="13255" xr:uid="{6AF1792E-1619-4F98-B281-A4FB1E18EDCD}"/>
    <cellStyle name="Normal 4 17 14" xfId="13256" xr:uid="{699C3250-CECB-4D87-A93F-F03696E77099}"/>
    <cellStyle name="Normal 4 17 2" xfId="13257" xr:uid="{783275F5-7CB7-40B9-A288-B4A75D867630}"/>
    <cellStyle name="Normal 4 17 2 10" xfId="13258" xr:uid="{7D04B416-A7F9-415D-B970-7C159D6A8B7F}"/>
    <cellStyle name="Normal 4 17 2 11" xfId="13259" xr:uid="{263DBD74-896D-4F8B-9EDB-5B9CBF94E8C7}"/>
    <cellStyle name="Normal 4 17 2 12" xfId="13260" xr:uid="{F53DE0CB-6AD8-4BF7-A004-141BA5F39E2C}"/>
    <cellStyle name="Normal 4 17 2 13" xfId="13261" xr:uid="{94F17690-4A5A-489A-91B9-7116B41BB0BF}"/>
    <cellStyle name="Normal 4 17 2 2" xfId="13262" xr:uid="{4DF00AD6-B8C7-4120-8A05-EBD79736B43C}"/>
    <cellStyle name="Normal 4 17 2 2 10" xfId="13263" xr:uid="{746481A3-974C-42DE-87CC-F099166A8757}"/>
    <cellStyle name="Normal 4 17 2 2 11" xfId="13264" xr:uid="{93B8EC66-AB77-44BA-ADEF-1AE7463142A2}"/>
    <cellStyle name="Normal 4 17 2 2 2" xfId="13265" xr:uid="{D4CE6F17-20A0-4FAF-8993-9B96327D2141}"/>
    <cellStyle name="Normal 4 17 2 2 2 2" xfId="13266" xr:uid="{CF364935-A11A-4A14-8FFE-A7D00168C422}"/>
    <cellStyle name="Normal 4 17 2 2 2 2 2" xfId="13267" xr:uid="{3969BE14-441D-4375-B18A-376C17767063}"/>
    <cellStyle name="Normal 4 17 2 2 2 3" xfId="13268" xr:uid="{85D4B3C3-B67F-4CA8-9651-F21529BD2084}"/>
    <cellStyle name="Normal 4 17 2 2 2 4" xfId="13269" xr:uid="{16A9E7DB-26E6-4961-951D-1EF42DC253C7}"/>
    <cellStyle name="Normal 4 17 2 2 2 5" xfId="13270" xr:uid="{2E4A9569-5D2C-428D-9FCA-8E23D61F97D1}"/>
    <cellStyle name="Normal 4 17 2 2 3" xfId="13271" xr:uid="{E958FFA9-8B2F-46BB-843A-D6B92C3BB143}"/>
    <cellStyle name="Normal 4 17 2 2 3 2" xfId="13272" xr:uid="{5129179B-A362-4C47-9B43-94B01D4B8525}"/>
    <cellStyle name="Normal 4 17 2 2 4" xfId="13273" xr:uid="{7ABFEBA1-D60B-4C9D-82C9-3E27912A33E8}"/>
    <cellStyle name="Normal 4 17 2 2 5" xfId="13274" xr:uid="{6D4330BA-811F-4EA0-AC48-23C8E9800024}"/>
    <cellStyle name="Normal 4 17 2 2 6" xfId="13275" xr:uid="{29EFB69D-9708-4E7C-A77C-8268666158AE}"/>
    <cellStyle name="Normal 4 17 2 2 7" xfId="13276" xr:uid="{355A1616-C82C-4040-AFF2-627E4C56E9E8}"/>
    <cellStyle name="Normal 4 17 2 2 8" xfId="13277" xr:uid="{8DA9E8D2-D9AD-41BF-9DF3-40213BE2EE26}"/>
    <cellStyle name="Normal 4 17 2 2 9" xfId="13278" xr:uid="{28F87397-811E-4673-B9CC-B21F10F22505}"/>
    <cellStyle name="Normal 4 17 2 3" xfId="13279" xr:uid="{1AB81D86-4C18-4956-8FE9-BF1CDBA24AB4}"/>
    <cellStyle name="Normal 4 17 2 3 2" xfId="13280" xr:uid="{009A35D4-AAB0-4AA6-9B85-9293BF41BA2B}"/>
    <cellStyle name="Normal 4 17 2 3 2 2" xfId="13281" xr:uid="{EB55D042-0C33-4A3C-A01A-65C3892259FF}"/>
    <cellStyle name="Normal 4 17 2 3 3" xfId="13282" xr:uid="{E7167A6A-575B-41C4-983A-F86D93407D8B}"/>
    <cellStyle name="Normal 4 17 2 3 4" xfId="13283" xr:uid="{489BDE17-5AAB-49FE-B67A-5A6501B01CA6}"/>
    <cellStyle name="Normal 4 17 2 3 5" xfId="13284" xr:uid="{8C4F98D2-EF0C-4B7F-A935-C81353E4063A}"/>
    <cellStyle name="Normal 4 17 2 4" xfId="13285" xr:uid="{589902D7-E7E8-4638-BC14-39D145CC3830}"/>
    <cellStyle name="Normal 4 17 2 4 2" xfId="13286" xr:uid="{C9AF2044-2EF2-4DEA-A18D-44E503A85441}"/>
    <cellStyle name="Normal 4 17 2 5" xfId="13287" xr:uid="{82257046-1000-4620-A83C-3BAC1F64E468}"/>
    <cellStyle name="Normal 4 17 2 6" xfId="13288" xr:uid="{48CF2AE1-84C2-4B91-9334-33194D291726}"/>
    <cellStyle name="Normal 4 17 2 7" xfId="13289" xr:uid="{805B384D-E788-4DB0-8295-4787BAA03F49}"/>
    <cellStyle name="Normal 4 17 2 8" xfId="13290" xr:uid="{F1479175-58B2-45A7-951B-7108740C3E79}"/>
    <cellStyle name="Normal 4 17 2 9" xfId="13291" xr:uid="{DE488AAF-149C-4424-AA1E-83C5E85A783D}"/>
    <cellStyle name="Normal 4 17 3" xfId="13292" xr:uid="{226C2151-6ED9-4244-BC6E-18DF85DC604F}"/>
    <cellStyle name="Normal 4 17 3 10" xfId="13293" xr:uid="{85E38D6F-8F16-4036-B9BA-F97D6D04199F}"/>
    <cellStyle name="Normal 4 17 3 11" xfId="13294" xr:uid="{6D50FF80-4F08-4451-B147-DC9FCB46A68C}"/>
    <cellStyle name="Normal 4 17 3 2" xfId="13295" xr:uid="{F25C0BF0-C114-41F7-9E6D-9052055ABF1B}"/>
    <cellStyle name="Normal 4 17 3 2 2" xfId="13296" xr:uid="{2BFB9821-124A-4966-B15D-0A5949069319}"/>
    <cellStyle name="Normal 4 17 3 2 2 2" xfId="13297" xr:uid="{7B30DB24-710B-4D15-9B0C-F26E753E220A}"/>
    <cellStyle name="Normal 4 17 3 2 3" xfId="13298" xr:uid="{C968C6CF-EAC5-4C2B-B2BF-A410BF0918A3}"/>
    <cellStyle name="Normal 4 17 3 2 4" xfId="13299" xr:uid="{24920FA2-C99C-4D13-BE05-D1DB0EBA2DC6}"/>
    <cellStyle name="Normal 4 17 3 2 5" xfId="13300" xr:uid="{738BABC1-E1D3-48E2-BFEB-FAD54A3C50B6}"/>
    <cellStyle name="Normal 4 17 3 3" xfId="13301" xr:uid="{D9EFBF2B-7E8A-4385-9E1A-B84977B6A84C}"/>
    <cellStyle name="Normal 4 17 3 3 2" xfId="13302" xr:uid="{C0A233A2-476B-48D3-91F7-23E22807BE04}"/>
    <cellStyle name="Normal 4 17 3 4" xfId="13303" xr:uid="{71604FF2-4E72-418D-A891-D31194099CFE}"/>
    <cellStyle name="Normal 4 17 3 5" xfId="13304" xr:uid="{E6524C2E-B8F2-4738-B3AB-98A6AA2E66ED}"/>
    <cellStyle name="Normal 4 17 3 6" xfId="13305" xr:uid="{15C4C104-8598-4954-9726-1D9B29598CA6}"/>
    <cellStyle name="Normal 4 17 3 7" xfId="13306" xr:uid="{1C869C75-03D4-4B04-AA6B-66FE36ABEA69}"/>
    <cellStyle name="Normal 4 17 3 8" xfId="13307" xr:uid="{064626CC-1202-4A21-A811-F7CB86F25B0E}"/>
    <cellStyle name="Normal 4 17 3 9" xfId="13308" xr:uid="{6C2330A5-5938-4D16-9DE8-3141D0AE4669}"/>
    <cellStyle name="Normal 4 17 4" xfId="13309" xr:uid="{C2E63F5B-D5C8-4FA9-BB88-0EF22656891D}"/>
    <cellStyle name="Normal 4 17 4 2" xfId="13310" xr:uid="{BA1E6E1D-64A4-43F7-8465-9A58B87781F9}"/>
    <cellStyle name="Normal 4 17 4 2 2" xfId="13311" xr:uid="{D152D9A0-D055-4C58-BBEF-EE4A5C153F49}"/>
    <cellStyle name="Normal 4 17 4 3" xfId="13312" xr:uid="{90AF8533-EE00-4E4E-88DB-D7B174E66BD0}"/>
    <cellStyle name="Normal 4 17 4 4" xfId="13313" xr:uid="{47B4B62F-D8EA-47CC-87FE-79CCB5FA0F1E}"/>
    <cellStyle name="Normal 4 17 4 5" xfId="13314" xr:uid="{0D74D70B-6F8F-4CC6-BE0F-01AC18E4CD2D}"/>
    <cellStyle name="Normal 4 17 5" xfId="13315" xr:uid="{E4F2502A-7FF9-4397-BBAA-D0CFF926D986}"/>
    <cellStyle name="Normal 4 17 5 2" xfId="13316" xr:uid="{6400373E-22D1-4B43-BE44-8DEB332BF4F6}"/>
    <cellStyle name="Normal 4 17 6" xfId="13317" xr:uid="{5875D3CC-636E-4180-A75C-EF9D8206E6B3}"/>
    <cellStyle name="Normal 4 17 7" xfId="13318" xr:uid="{B2FD133D-5783-47B6-AF60-5CF023C82549}"/>
    <cellStyle name="Normal 4 17 8" xfId="13319" xr:uid="{8465DA12-79EE-4F41-BB2E-8FF2E999A216}"/>
    <cellStyle name="Normal 4 17 9" xfId="13320" xr:uid="{E4487A86-5A01-4193-94D2-AC61B63445D7}"/>
    <cellStyle name="Normal 4 18" xfId="13321" xr:uid="{D9C767BD-F01A-4C62-9081-13910314DC1E}"/>
    <cellStyle name="Normal 4 18 10" xfId="13322" xr:uid="{2D556882-0422-4F03-B357-DF15753EC68A}"/>
    <cellStyle name="Normal 4 18 11" xfId="13323" xr:uid="{7B9F8A50-1900-4677-9F6E-81DF6A98F88D}"/>
    <cellStyle name="Normal 4 18 12" xfId="13324" xr:uid="{B48C7CFC-0A88-427E-91EC-D363397B512A}"/>
    <cellStyle name="Normal 4 18 13" xfId="13325" xr:uid="{F8813043-1130-429F-926D-DB83BDD03A48}"/>
    <cellStyle name="Normal 4 18 14" xfId="13326" xr:uid="{8A62C95F-C3D6-430D-9D3F-B0D6E3731C15}"/>
    <cellStyle name="Normal 4 18 2" xfId="13327" xr:uid="{58E6F92D-C76D-4181-A948-074F8A614593}"/>
    <cellStyle name="Normal 4 18 2 10" xfId="13328" xr:uid="{B95633DF-5A3C-437D-BDEE-A02A3D21F2E6}"/>
    <cellStyle name="Normal 4 18 2 11" xfId="13329" xr:uid="{C2611414-8E96-41D5-A6AE-ABE9207B289E}"/>
    <cellStyle name="Normal 4 18 2 12" xfId="13330" xr:uid="{0F886F29-3FDB-44BE-9027-37AC4AC6A374}"/>
    <cellStyle name="Normal 4 18 2 13" xfId="13331" xr:uid="{CEF6A22E-BBFF-4FC7-8805-B78DFABCFA26}"/>
    <cellStyle name="Normal 4 18 2 2" xfId="13332" xr:uid="{CED76552-6848-468B-BC00-78B2860E0FC3}"/>
    <cellStyle name="Normal 4 18 2 2 10" xfId="13333" xr:uid="{515854E9-A16C-4A81-91A5-BE5C23FA2DBC}"/>
    <cellStyle name="Normal 4 18 2 2 11" xfId="13334" xr:uid="{317B9B48-04CC-4EDD-A3D7-B6109624107B}"/>
    <cellStyle name="Normal 4 18 2 2 2" xfId="13335" xr:uid="{F306779A-821F-42AE-9B37-0FC9A2AF459A}"/>
    <cellStyle name="Normal 4 18 2 2 2 2" xfId="13336" xr:uid="{2DB22E89-4405-4E4C-A563-40979915075F}"/>
    <cellStyle name="Normal 4 18 2 2 2 2 2" xfId="13337" xr:uid="{AEA888DA-C173-4772-A706-D8DA91F33D3E}"/>
    <cellStyle name="Normal 4 18 2 2 2 3" xfId="13338" xr:uid="{7394742D-276F-47E9-9B1D-87A15846A980}"/>
    <cellStyle name="Normal 4 18 2 2 2 4" xfId="13339" xr:uid="{D25637C0-AA5B-46F4-90ED-42508F3755F6}"/>
    <cellStyle name="Normal 4 18 2 2 2 5" xfId="13340" xr:uid="{992356CB-6D19-42E7-B458-F46BD7E23F9C}"/>
    <cellStyle name="Normal 4 18 2 2 3" xfId="13341" xr:uid="{4E3CE69B-0DCD-4824-8492-FFC13192DDCD}"/>
    <cellStyle name="Normal 4 18 2 2 3 2" xfId="13342" xr:uid="{C2B4C14F-DAF1-4985-898A-5C502A15D199}"/>
    <cellStyle name="Normal 4 18 2 2 4" xfId="13343" xr:uid="{D8F4E033-1E2A-4B54-B12C-BA252E9630DE}"/>
    <cellStyle name="Normal 4 18 2 2 5" xfId="13344" xr:uid="{564AC6A6-9F4B-4B49-AEFF-F98CEB3EA76C}"/>
    <cellStyle name="Normal 4 18 2 2 6" xfId="13345" xr:uid="{BF76BD8A-0384-4B9F-98EB-09DF659E04AC}"/>
    <cellStyle name="Normal 4 18 2 2 7" xfId="13346" xr:uid="{12C280A9-19F9-4675-804F-06C89DEC91AE}"/>
    <cellStyle name="Normal 4 18 2 2 8" xfId="13347" xr:uid="{E79AD880-33B3-4FE5-B8F5-8ADC75E6CF7C}"/>
    <cellStyle name="Normal 4 18 2 2 9" xfId="13348" xr:uid="{689B8FDF-2200-46C9-A16F-A758856DE803}"/>
    <cellStyle name="Normal 4 18 2 3" xfId="13349" xr:uid="{9DB8F256-4D55-47CB-A3E6-F2F06CB2306C}"/>
    <cellStyle name="Normal 4 18 2 3 2" xfId="13350" xr:uid="{38A9AB5E-7C97-4A84-B9FB-F8931756F7D5}"/>
    <cellStyle name="Normal 4 18 2 3 2 2" xfId="13351" xr:uid="{D9DB0E69-B8FD-4038-B466-3A388D676F54}"/>
    <cellStyle name="Normal 4 18 2 3 3" xfId="13352" xr:uid="{8E08C9EA-6709-4A59-8F60-0C80F606B4DD}"/>
    <cellStyle name="Normal 4 18 2 3 4" xfId="13353" xr:uid="{27633D6E-776C-4F9E-8175-9A19EBF61E67}"/>
    <cellStyle name="Normal 4 18 2 3 5" xfId="13354" xr:uid="{137CC0C2-4085-4BE6-88D3-C0982AED7825}"/>
    <cellStyle name="Normal 4 18 2 4" xfId="13355" xr:uid="{0077F8F9-281E-4978-8605-0EC05BA61D85}"/>
    <cellStyle name="Normal 4 18 2 4 2" xfId="13356" xr:uid="{FBD73AD6-F2FD-4786-89B9-E37498FA28C5}"/>
    <cellStyle name="Normal 4 18 2 5" xfId="13357" xr:uid="{94BD5D21-2E62-4225-9639-0C9113209E3B}"/>
    <cellStyle name="Normal 4 18 2 6" xfId="13358" xr:uid="{0F9A3CA7-B249-4E8E-A95A-8E58A493F860}"/>
    <cellStyle name="Normal 4 18 2 7" xfId="13359" xr:uid="{01EB97C7-4302-417F-8F13-A0B53A43A4C4}"/>
    <cellStyle name="Normal 4 18 2 8" xfId="13360" xr:uid="{FBA98A0C-DD45-4750-8A8D-728D8779163B}"/>
    <cellStyle name="Normal 4 18 2 9" xfId="13361" xr:uid="{FF7E9C44-FCB3-4389-8068-677B8CC01720}"/>
    <cellStyle name="Normal 4 18 3" xfId="13362" xr:uid="{48667646-6105-4AAA-8E05-CBA06FA671DE}"/>
    <cellStyle name="Normal 4 18 3 10" xfId="13363" xr:uid="{BCB3BFF2-6E27-459A-A712-C5A0BC074234}"/>
    <cellStyle name="Normal 4 18 3 11" xfId="13364" xr:uid="{B91F6204-8357-49BB-ACDB-387EBDADB437}"/>
    <cellStyle name="Normal 4 18 3 2" xfId="13365" xr:uid="{650D0E47-F9D7-49E8-A436-302CE16F7172}"/>
    <cellStyle name="Normal 4 18 3 2 2" xfId="13366" xr:uid="{0094C86E-A6B6-4C0C-88FC-0D79EBFFACFB}"/>
    <cellStyle name="Normal 4 18 3 2 2 2" xfId="13367" xr:uid="{FFC0E677-7EC7-4AEC-98F9-D8311233C72E}"/>
    <cellStyle name="Normal 4 18 3 2 3" xfId="13368" xr:uid="{1725246C-CC98-49DD-91A7-FA144338D651}"/>
    <cellStyle name="Normal 4 18 3 2 4" xfId="13369" xr:uid="{250DF967-2FD4-468A-B3A0-B4709A92BBEC}"/>
    <cellStyle name="Normal 4 18 3 2 5" xfId="13370" xr:uid="{75F8681B-706D-4D0C-AD22-D3A5F9C2DDC6}"/>
    <cellStyle name="Normal 4 18 3 3" xfId="13371" xr:uid="{CB2BA8B4-2850-49C3-8BD6-899A724A5AB0}"/>
    <cellStyle name="Normal 4 18 3 3 2" xfId="13372" xr:uid="{0940FAB2-F782-4126-8AA3-DCFC1E308A39}"/>
    <cellStyle name="Normal 4 18 3 4" xfId="13373" xr:uid="{C100004E-71EF-4086-96D3-83C07BACB103}"/>
    <cellStyle name="Normal 4 18 3 5" xfId="13374" xr:uid="{86ACA3E7-F9FE-42BA-B468-68263BA83A71}"/>
    <cellStyle name="Normal 4 18 3 6" xfId="13375" xr:uid="{435D82EB-6E01-4852-871E-50B4DEFD8C40}"/>
    <cellStyle name="Normal 4 18 3 7" xfId="13376" xr:uid="{12E56616-7C65-4C48-8717-EF0036D97EFD}"/>
    <cellStyle name="Normal 4 18 3 8" xfId="13377" xr:uid="{BB3A67DF-9B35-4889-AE65-004C45EA435D}"/>
    <cellStyle name="Normal 4 18 3 9" xfId="13378" xr:uid="{19BC3DA9-6554-47F6-AB9D-CCFCAECC89E4}"/>
    <cellStyle name="Normal 4 18 4" xfId="13379" xr:uid="{BFEC887B-01CA-4B5C-8FC5-3B8CF8453A03}"/>
    <cellStyle name="Normal 4 18 4 2" xfId="13380" xr:uid="{9406B6C8-5354-42B6-892D-E09DBBB668F5}"/>
    <cellStyle name="Normal 4 18 4 2 2" xfId="13381" xr:uid="{EDF8D320-C11C-4EA5-817A-4C1B0E56D8B2}"/>
    <cellStyle name="Normal 4 18 4 3" xfId="13382" xr:uid="{ABC8F094-D0AE-4BDD-8E86-B044C9076CEF}"/>
    <cellStyle name="Normal 4 18 4 4" xfId="13383" xr:uid="{62A3033F-717E-4CB5-9D62-0A06E02ED392}"/>
    <cellStyle name="Normal 4 18 4 5" xfId="13384" xr:uid="{788C3AF2-484D-4AA6-8DCC-DAAD747D0278}"/>
    <cellStyle name="Normal 4 18 5" xfId="13385" xr:uid="{D0BFF7DE-067A-412C-9AB8-F3FBD7A97B3D}"/>
    <cellStyle name="Normal 4 18 5 2" xfId="13386" xr:uid="{4768E33F-BD84-4454-8409-30894C579949}"/>
    <cellStyle name="Normal 4 18 6" xfId="13387" xr:uid="{E6C3EC18-4373-4EBC-80CD-BBD3538F955F}"/>
    <cellStyle name="Normal 4 18 7" xfId="13388" xr:uid="{AD0C8AB4-E1B4-4547-9FB9-BDDB2C44C546}"/>
    <cellStyle name="Normal 4 18 8" xfId="13389" xr:uid="{25455263-ADFF-4DE8-A329-08B72EB82A79}"/>
    <cellStyle name="Normal 4 18 9" xfId="13390" xr:uid="{378ABE45-3AB3-4674-BD2B-8F3218F8DBEB}"/>
    <cellStyle name="Normal 4 19" xfId="13391" xr:uid="{6CC5DB0E-2F6C-4DD4-9479-FAB2CFBD0C54}"/>
    <cellStyle name="Normal 4 19 10" xfId="13392" xr:uid="{B55DB4B1-97C3-4229-B81D-FBDAD106ACA5}"/>
    <cellStyle name="Normal 4 19 11" xfId="13393" xr:uid="{D47DE327-B10B-4EED-9F23-0F9759A095A5}"/>
    <cellStyle name="Normal 4 19 12" xfId="13394" xr:uid="{E7D95732-6DE1-4A8B-8D3D-4A554086F0B7}"/>
    <cellStyle name="Normal 4 19 13" xfId="13395" xr:uid="{AC080440-9E37-44FE-9CFB-12004FC30360}"/>
    <cellStyle name="Normal 4 19 14" xfId="13396" xr:uid="{E63ED34F-2F50-4699-B024-03FB49EB4EE6}"/>
    <cellStyle name="Normal 4 19 2" xfId="13397" xr:uid="{041EACE9-DE52-434D-903D-B5A06A59D0FE}"/>
    <cellStyle name="Normal 4 19 2 10" xfId="13398" xr:uid="{3C0935A9-D342-4ACA-BD0A-54AF15579568}"/>
    <cellStyle name="Normal 4 19 2 11" xfId="13399" xr:uid="{76AA1243-7FDC-4EF3-93D9-D35D9E3F38D7}"/>
    <cellStyle name="Normal 4 19 2 12" xfId="13400" xr:uid="{85BCB944-2552-4099-8764-BACF646CB7D5}"/>
    <cellStyle name="Normal 4 19 2 13" xfId="13401" xr:uid="{DC30CE31-C152-464B-8BDD-CB69F27A7046}"/>
    <cellStyle name="Normal 4 19 2 2" xfId="13402" xr:uid="{59003009-99A0-400F-B62B-DB6007EF3133}"/>
    <cellStyle name="Normal 4 19 2 2 10" xfId="13403" xr:uid="{41539CED-7BFA-462A-B3E6-E258F0E7E8EE}"/>
    <cellStyle name="Normal 4 19 2 2 11" xfId="13404" xr:uid="{D4672CD3-20C8-4AAE-98C4-34797388EE4C}"/>
    <cellStyle name="Normal 4 19 2 2 2" xfId="13405" xr:uid="{06D53942-D764-40C2-83A5-0C5E1CD45CF6}"/>
    <cellStyle name="Normal 4 19 2 2 2 2" xfId="13406" xr:uid="{38836BFE-774F-4A03-9D30-C88CAB24A1C5}"/>
    <cellStyle name="Normal 4 19 2 2 2 2 2" xfId="13407" xr:uid="{6087222E-BD35-4DFB-B4EE-C080DFCA979B}"/>
    <cellStyle name="Normal 4 19 2 2 2 3" xfId="13408" xr:uid="{DC7AD16F-C4A8-4262-80FE-872583CBAB6E}"/>
    <cellStyle name="Normal 4 19 2 2 2 4" xfId="13409" xr:uid="{05CF3810-BE28-4C55-9A72-F4FB8D3CFB54}"/>
    <cellStyle name="Normal 4 19 2 2 2 5" xfId="13410" xr:uid="{3391B0D9-F55B-44C9-9D69-F84D56A0CEAD}"/>
    <cellStyle name="Normal 4 19 2 2 3" xfId="13411" xr:uid="{BF17EA40-7E53-4EB4-B6A5-02D2E13A986C}"/>
    <cellStyle name="Normal 4 19 2 2 3 2" xfId="13412" xr:uid="{B707E217-628A-46B8-93EF-50AE2A049409}"/>
    <cellStyle name="Normal 4 19 2 2 4" xfId="13413" xr:uid="{5A08DA45-7046-481D-8BC8-EBFB91A4A351}"/>
    <cellStyle name="Normal 4 19 2 2 5" xfId="13414" xr:uid="{9CAC91AD-3256-4C09-B0D7-465DF02A08E4}"/>
    <cellStyle name="Normal 4 19 2 2 6" xfId="13415" xr:uid="{D42E5532-6946-4C57-A068-9641C8AB54EC}"/>
    <cellStyle name="Normal 4 19 2 2 7" xfId="13416" xr:uid="{D82D2571-D574-47A4-97CC-61CC571C9879}"/>
    <cellStyle name="Normal 4 19 2 2 8" xfId="13417" xr:uid="{96A3720C-E2FA-452E-A273-EDCF591B7559}"/>
    <cellStyle name="Normal 4 19 2 2 9" xfId="13418" xr:uid="{80E1B33D-5878-45AB-9678-966FB81862C1}"/>
    <cellStyle name="Normal 4 19 2 3" xfId="13419" xr:uid="{0A3A3491-70D8-432A-9EC0-865C26F8CAAA}"/>
    <cellStyle name="Normal 4 19 2 3 2" xfId="13420" xr:uid="{25B0B770-F46D-489C-A504-F11762C0F6C5}"/>
    <cellStyle name="Normal 4 19 2 3 2 2" xfId="13421" xr:uid="{8568D724-4570-489E-B697-4F870D5D115E}"/>
    <cellStyle name="Normal 4 19 2 3 3" xfId="13422" xr:uid="{B3C7C2D3-AC24-4659-A777-4F191B9C32A3}"/>
    <cellStyle name="Normal 4 19 2 3 4" xfId="13423" xr:uid="{857FBF9F-AAB5-4B89-AB1C-4823A8AC1101}"/>
    <cellStyle name="Normal 4 19 2 3 5" xfId="13424" xr:uid="{E250360C-7039-4039-838A-B12CC8946E84}"/>
    <cellStyle name="Normal 4 19 2 4" xfId="13425" xr:uid="{F429D009-56C9-43E6-8F15-36DB87A657FE}"/>
    <cellStyle name="Normal 4 19 2 4 2" xfId="13426" xr:uid="{9A76BEC5-9C6F-49E0-8B31-7FD1257EDFB4}"/>
    <cellStyle name="Normal 4 19 2 5" xfId="13427" xr:uid="{95157588-3877-4328-958F-67647277E4A8}"/>
    <cellStyle name="Normal 4 19 2 6" xfId="13428" xr:uid="{95DC0A35-0931-4D62-AF11-6D790C16C4B0}"/>
    <cellStyle name="Normal 4 19 2 7" xfId="13429" xr:uid="{87241591-FE17-4450-8913-D90271A80EEA}"/>
    <cellStyle name="Normal 4 19 2 8" xfId="13430" xr:uid="{C2833B83-4E71-4CFC-AA4B-92BC1BF42C2A}"/>
    <cellStyle name="Normal 4 19 2 9" xfId="13431" xr:uid="{4E09EC37-362D-4486-B059-7C40706E10C1}"/>
    <cellStyle name="Normal 4 19 3" xfId="13432" xr:uid="{B8FFDE02-30CE-4986-A7C7-906ECC7FE6CA}"/>
    <cellStyle name="Normal 4 19 3 10" xfId="13433" xr:uid="{FB6DF203-4B40-4125-89F2-6466F144BD67}"/>
    <cellStyle name="Normal 4 19 3 11" xfId="13434" xr:uid="{36DCDD18-9F1F-4035-8195-7313C0FE2FCD}"/>
    <cellStyle name="Normal 4 19 3 2" xfId="13435" xr:uid="{55093697-9E76-4D74-9603-EF9D2956237C}"/>
    <cellStyle name="Normal 4 19 3 2 2" xfId="13436" xr:uid="{0C54E89D-1EEC-41C9-80A4-40A8209AD388}"/>
    <cellStyle name="Normal 4 19 3 2 2 2" xfId="13437" xr:uid="{4240C627-21CB-4DB7-AF82-434355764DFA}"/>
    <cellStyle name="Normal 4 19 3 2 3" xfId="13438" xr:uid="{4097520F-D5EB-4520-8A95-B1A6A8045EB9}"/>
    <cellStyle name="Normal 4 19 3 2 4" xfId="13439" xr:uid="{630D2B45-F4EF-4702-9698-EDCFF2061F88}"/>
    <cellStyle name="Normal 4 19 3 2 5" xfId="13440" xr:uid="{E44BBF48-67CD-4739-9B24-75572B224D2A}"/>
    <cellStyle name="Normal 4 19 3 3" xfId="13441" xr:uid="{BDEAA378-3B77-4E99-ABDE-D411E995E48B}"/>
    <cellStyle name="Normal 4 19 3 3 2" xfId="13442" xr:uid="{740C4D32-1A70-4D56-A323-8AF4A768F819}"/>
    <cellStyle name="Normal 4 19 3 4" xfId="13443" xr:uid="{6D6C41D9-84C5-4B0D-A4B1-90B55F037368}"/>
    <cellStyle name="Normal 4 19 3 5" xfId="13444" xr:uid="{E22295F4-3BD5-44EE-8B42-13CFF39A7835}"/>
    <cellStyle name="Normal 4 19 3 6" xfId="13445" xr:uid="{1DA56698-3A92-4C5A-A8F6-2491DE33BC3B}"/>
    <cellStyle name="Normal 4 19 3 7" xfId="13446" xr:uid="{989328CD-1BFA-4BAA-8B4E-D9D1AB6A98B7}"/>
    <cellStyle name="Normal 4 19 3 8" xfId="13447" xr:uid="{B66D181D-38B2-4A64-84DB-CDEE1F426FDB}"/>
    <cellStyle name="Normal 4 19 3 9" xfId="13448" xr:uid="{5C4CF953-7040-4446-A4A2-DDE1C0AE5978}"/>
    <cellStyle name="Normal 4 19 4" xfId="13449" xr:uid="{82616496-DFC3-474B-B4C9-63FA1B8A4DA3}"/>
    <cellStyle name="Normal 4 19 4 2" xfId="13450" xr:uid="{D9A5FEBB-EF43-46BC-B692-7674097A2B2E}"/>
    <cellStyle name="Normal 4 19 4 2 2" xfId="13451" xr:uid="{E5B656CD-317D-4733-B0BB-84671DA355F4}"/>
    <cellStyle name="Normal 4 19 4 3" xfId="13452" xr:uid="{BD4FC8E2-1665-49AC-AA5D-7AC416D38C60}"/>
    <cellStyle name="Normal 4 19 4 4" xfId="13453" xr:uid="{58A97E05-06FD-4BDC-821A-F159C237E283}"/>
    <cellStyle name="Normal 4 19 4 5" xfId="13454" xr:uid="{0077C448-2A4C-4E2D-8D61-63B31D1B323E}"/>
    <cellStyle name="Normal 4 19 5" xfId="13455" xr:uid="{90206E2A-730B-46DE-AF0C-60CC3236500B}"/>
    <cellStyle name="Normal 4 19 5 2" xfId="13456" xr:uid="{DD561FB4-A0A4-4E6C-866A-93E4E989E5DA}"/>
    <cellStyle name="Normal 4 19 6" xfId="13457" xr:uid="{E31D4D21-8369-4444-935E-9C159E5D1D14}"/>
    <cellStyle name="Normal 4 19 7" xfId="13458" xr:uid="{E7F4D09A-D868-48EA-82E9-2553B1C69F41}"/>
    <cellStyle name="Normal 4 19 8" xfId="13459" xr:uid="{6BA9AC3B-DA9D-489A-A053-3585E43ED9AC}"/>
    <cellStyle name="Normal 4 19 9" xfId="13460" xr:uid="{D26361F3-9BBE-475E-8454-14844310BDF7}"/>
    <cellStyle name="Normal 4 2" xfId="13461" xr:uid="{AD090591-DBA1-464F-8736-1A67D048D550}"/>
    <cellStyle name="Normal 4 2 10" xfId="13462" xr:uid="{8FA0A658-1885-46FA-8729-1B1C975F991A}"/>
    <cellStyle name="Normal 4 2 11" xfId="13463" xr:uid="{D350596C-50E2-4406-9C36-66DC9659BE23}"/>
    <cellStyle name="Normal 4 2 12" xfId="13464" xr:uid="{4A3CEAAB-9324-41BD-85D8-8EFE86551563}"/>
    <cellStyle name="Normal 4 2 13" xfId="13465" xr:uid="{F1C5796E-EBDA-4AA6-9D69-C450BF3D8F14}"/>
    <cellStyle name="Normal 4 2 14" xfId="13466" xr:uid="{41989FC7-D1E1-4FE0-9FB4-286FA0F5F022}"/>
    <cellStyle name="Normal 4 2 15" xfId="13467" xr:uid="{EDDDA47B-97FC-4366-AF8E-CAB2E02DD833}"/>
    <cellStyle name="Normal 4 2 16" xfId="13468" xr:uid="{8A9FBC96-ABF2-4A5C-A043-EE880A5FE7A8}"/>
    <cellStyle name="Normal 4 2 17" xfId="13469" xr:uid="{0F193608-2EB1-47CC-9322-CF7CEF21A19C}"/>
    <cellStyle name="Normal 4 2 2" xfId="13470" xr:uid="{99D81BB8-4816-4119-AF92-2CA72C399656}"/>
    <cellStyle name="Normal 4 2 2 10" xfId="13471" xr:uid="{43181C87-A6D5-46E4-88C5-8368F2F60734}"/>
    <cellStyle name="Normal 4 2 2 11" xfId="13472" xr:uid="{669236F0-A0D8-412B-9D76-45860896169E}"/>
    <cellStyle name="Normal 4 2 2 12" xfId="13473" xr:uid="{9A59F854-C201-4CD8-88B8-5E403AE7AA22}"/>
    <cellStyle name="Normal 4 2 2 13" xfId="13474" xr:uid="{D1516C97-F175-49C2-9180-A246D7578A43}"/>
    <cellStyle name="Normal 4 2 2 14" xfId="13475" xr:uid="{B8746053-39CB-44EF-9300-810E2CD6091E}"/>
    <cellStyle name="Normal 4 2 2 2" xfId="13476" xr:uid="{96CBFC3A-D06B-4970-800F-AE3ACA8E40CF}"/>
    <cellStyle name="Normal 4 2 2 2 10" xfId="13477" xr:uid="{0CE36770-6041-43AF-9B63-9449196AED92}"/>
    <cellStyle name="Normal 4 2 2 2 11" xfId="13478" xr:uid="{08671CD9-F0B1-4D3B-B9C9-67051DC01086}"/>
    <cellStyle name="Normal 4 2 2 2 2" xfId="13479" xr:uid="{06985706-8F0E-43DE-9DDA-F88A591DC2F7}"/>
    <cellStyle name="Normal 4 2 2 2 2 2" xfId="13480" xr:uid="{37F4AA26-404A-448E-B93A-9F5E373D99DF}"/>
    <cellStyle name="Normal 4 2 2 2 2 2 2" xfId="13481" xr:uid="{5958E202-9B97-434F-9D71-BAAF9EBB704A}"/>
    <cellStyle name="Normal 4 2 2 2 2 3" xfId="13482" xr:uid="{D9A8A454-1962-48B0-A678-493162BC5165}"/>
    <cellStyle name="Normal 4 2 2 2 2 4" xfId="13483" xr:uid="{F664010B-EB43-4632-BA5A-47DC7C1B7E8D}"/>
    <cellStyle name="Normal 4 2 2 2 2 5" xfId="13484" xr:uid="{D6258F44-8A0F-410C-A1AE-ADEEA72A4DCD}"/>
    <cellStyle name="Normal 4 2 2 2 3" xfId="13485" xr:uid="{E80B49F4-9606-4CB4-A879-1AE9146BF138}"/>
    <cellStyle name="Normal 4 2 2 2 3 2" xfId="13486" xr:uid="{29FFE7A0-356E-4F5F-B03D-C05039B528D5}"/>
    <cellStyle name="Normal 4 2 2 2 4" xfId="13487" xr:uid="{58751B3B-09D0-4E72-BEDF-090A2DB9D192}"/>
    <cellStyle name="Normal 4 2 2 2 5" xfId="13488" xr:uid="{DDD13D5E-6CB2-4B78-B993-282F99C9AD7E}"/>
    <cellStyle name="Normal 4 2 2 2 6" xfId="13489" xr:uid="{AAB057DB-0726-4E5D-ABEA-DFAB9E9D275D}"/>
    <cellStyle name="Normal 4 2 2 2 7" xfId="13490" xr:uid="{A87C2CE1-B304-4285-8F9F-8223F65E13D2}"/>
    <cellStyle name="Normal 4 2 2 2 8" xfId="13491" xr:uid="{8E434277-34AE-48C3-9CD1-8017CE21017B}"/>
    <cellStyle name="Normal 4 2 2 2 9" xfId="13492" xr:uid="{873B9F52-684E-4570-A73A-B3D583291D2F}"/>
    <cellStyle name="Normal 4 2 2 3" xfId="13493" xr:uid="{D86803C1-71C9-46E6-B0D8-D6AFC68C2360}"/>
    <cellStyle name="Normal 4 2 2 3 2" xfId="13494" xr:uid="{AF099AC6-F69D-4694-B992-C105F894DCDE}"/>
    <cellStyle name="Normal 4 2 2 3 2 2" xfId="13495" xr:uid="{503DB29A-C715-4DD3-93A9-A60662C2AB2D}"/>
    <cellStyle name="Normal 4 2 2 3 3" xfId="13496" xr:uid="{F00DC1F8-9DF0-4230-94EA-2D937C830D0A}"/>
    <cellStyle name="Normal 4 2 2 3 4" xfId="13497" xr:uid="{7A436DEB-368B-4A2F-A1FA-2CB5797538BF}"/>
    <cellStyle name="Normal 4 2 2 3 5" xfId="13498" xr:uid="{85B5241D-6368-4116-A751-FAAEDEDA76C0}"/>
    <cellStyle name="Normal 4 2 2 4" xfId="13499" xr:uid="{2E0DFE69-6987-49FF-85C7-B7E1FC8EF991}"/>
    <cellStyle name="Normal 4 2 2 4 2" xfId="13500" xr:uid="{0B34F518-59D4-463E-B63B-1B285AADF7A3}"/>
    <cellStyle name="Normal 4 2 2 5" xfId="13501" xr:uid="{336968F0-8DBA-484F-BFDE-F217E75E65DD}"/>
    <cellStyle name="Normal 4 2 2 6" xfId="13502" xr:uid="{5F19FB5A-C3CD-42F2-AE02-E3D99F21B09A}"/>
    <cellStyle name="Normal 4 2 2 7" xfId="13503" xr:uid="{4B22E3AB-EE3E-471E-89EF-3351E5063975}"/>
    <cellStyle name="Normal 4 2 2 8" xfId="13504" xr:uid="{D49AC456-4BEE-42B6-8C39-335C81DED024}"/>
    <cellStyle name="Normal 4 2 2 9" xfId="13505" xr:uid="{4AA5C039-F7D4-4ED5-801B-E88324ADCD21}"/>
    <cellStyle name="Normal 4 2 3" xfId="13506" xr:uid="{24FDF4DB-329C-434B-88A4-590D9EBA8ED1}"/>
    <cellStyle name="Normal 4 2 3 10" xfId="13507" xr:uid="{9E8A47A8-AA27-46FC-AF37-A75946939FAB}"/>
    <cellStyle name="Normal 4 2 3 11" xfId="13508" xr:uid="{399F5E0E-11A0-4065-BF22-B407F7DED602}"/>
    <cellStyle name="Normal 4 2 3 2" xfId="13509" xr:uid="{9416CC45-5501-40DF-A73B-37BC7F0EE8A8}"/>
    <cellStyle name="Normal 4 2 3 2 2" xfId="13510" xr:uid="{9422B620-8FDA-48AA-B6A4-444B76B7600E}"/>
    <cellStyle name="Normal 4 2 3 2 2 2" xfId="13511" xr:uid="{04B3FE6A-7C03-4DFB-BEBF-6B1AABC3A032}"/>
    <cellStyle name="Normal 4 2 3 2 3" xfId="13512" xr:uid="{AD76E27A-AB32-4D58-9973-066D568C0C02}"/>
    <cellStyle name="Normal 4 2 3 2 4" xfId="13513" xr:uid="{3F3CCD10-E2D9-4135-8BA2-7DEA0CF867BB}"/>
    <cellStyle name="Normal 4 2 3 2 5" xfId="13514" xr:uid="{5895F1D1-BB9E-440B-BB38-39FB8905DCA1}"/>
    <cellStyle name="Normal 4 2 3 3" xfId="13515" xr:uid="{CB7D96F9-6F85-4E4C-B969-4BCA51C36864}"/>
    <cellStyle name="Normal 4 2 3 3 2" xfId="13516" xr:uid="{44A3D730-1FA4-413F-9D64-98E2B7CB1E0C}"/>
    <cellStyle name="Normal 4 2 3 4" xfId="13517" xr:uid="{97588CED-3332-4DFF-A3B5-87F396568915}"/>
    <cellStyle name="Normal 4 2 3 5" xfId="13518" xr:uid="{0DA2E300-A7C0-4C5A-A485-D7A4454A4681}"/>
    <cellStyle name="Normal 4 2 3 6" xfId="13519" xr:uid="{AEBC1672-86DC-4751-A063-DE74CE7FB5AA}"/>
    <cellStyle name="Normal 4 2 3 7" xfId="13520" xr:uid="{755F3216-957E-4DC4-8805-ACF8518A3017}"/>
    <cellStyle name="Normal 4 2 3 8" xfId="13521" xr:uid="{F796AFAE-1421-473A-A068-198C85EA0FAD}"/>
    <cellStyle name="Normal 4 2 3 9" xfId="13522" xr:uid="{C7BD0526-B581-457E-9D5B-EA02293F5603}"/>
    <cellStyle name="Normal 4 2 4" xfId="13523" xr:uid="{499CBAC4-57C0-4569-9705-D755C6D0435D}"/>
    <cellStyle name="Normal 4 2 4 2" xfId="13524" xr:uid="{7B77632A-977B-4ED9-8794-837F36A201F9}"/>
    <cellStyle name="Normal 4 2 4 2 2" xfId="13525" xr:uid="{70479DD5-E19C-40F5-95B0-D1FCD1715571}"/>
    <cellStyle name="Normal 4 2 4 3" xfId="13526" xr:uid="{D2607465-19B0-4ADB-B75E-2152F60C7388}"/>
    <cellStyle name="Normal 4 2 4 4" xfId="13527" xr:uid="{A96FE277-D9DB-400A-ACD9-3FEA97E836AB}"/>
    <cellStyle name="Normal 4 2 4 5" xfId="13528" xr:uid="{3AE9B70B-5E72-49E2-AC81-33CE2F1919C4}"/>
    <cellStyle name="Normal 4 2 5" xfId="13529" xr:uid="{83640E47-C1AC-404E-B6BB-544C6E0CAC4D}"/>
    <cellStyle name="Normal 4 2 5 2" xfId="13530" xr:uid="{074BBE03-5C06-46EF-BB60-928E87E8B5AE}"/>
    <cellStyle name="Normal 4 2 6" xfId="13531" xr:uid="{46D4E4D4-4091-4ABB-9745-1FB99C98B6A5}"/>
    <cellStyle name="Normal 4 2 7" xfId="13532" xr:uid="{AB6D8492-5A62-40A2-AA6F-649D0251E45C}"/>
    <cellStyle name="Normal 4 2 8" xfId="13533" xr:uid="{D4EB5017-463C-4823-AFE5-CE733D5BF31D}"/>
    <cellStyle name="Normal 4 2 9" xfId="13534" xr:uid="{FBC177E8-9EF9-4668-812C-02E0E13E9020}"/>
    <cellStyle name="Normal 4 20" xfId="13535" xr:uid="{A05385EB-270D-4BF9-B0A3-C1183EF5046C}"/>
    <cellStyle name="Normal 4 20 10" xfId="13536" xr:uid="{9CDFA231-90CD-4B4C-ADDC-958D66735AA2}"/>
    <cellStyle name="Normal 4 20 11" xfId="13537" xr:uid="{31A26EA7-F6DC-47F4-9C80-990EBA49E01F}"/>
    <cellStyle name="Normal 4 20 12" xfId="13538" xr:uid="{438F925B-62DF-4B49-A1BD-C5FE2E8CBD54}"/>
    <cellStyle name="Normal 4 20 13" xfId="13539" xr:uid="{BE271ABD-B3F7-4AD1-AFEC-8A5FE37AF60B}"/>
    <cellStyle name="Normal 4 20 14" xfId="13540" xr:uid="{FF80BC39-7230-4201-9698-AD0A3BD648EC}"/>
    <cellStyle name="Normal 4 20 2" xfId="13541" xr:uid="{22DDB3AC-C3C4-4866-8CFE-38FF8E41E627}"/>
    <cellStyle name="Normal 4 20 2 10" xfId="13542" xr:uid="{387B5BDD-E86A-4558-B0AD-101E95B96D09}"/>
    <cellStyle name="Normal 4 20 2 11" xfId="13543" xr:uid="{9AE92C29-CA16-44DC-BB4C-55E046387F2B}"/>
    <cellStyle name="Normal 4 20 2 12" xfId="13544" xr:uid="{AC59BBD9-A271-4E52-94E7-2AEEE7832589}"/>
    <cellStyle name="Normal 4 20 2 13" xfId="13545" xr:uid="{1C9D6B00-DE11-4872-81B9-7AB7BD89102F}"/>
    <cellStyle name="Normal 4 20 2 2" xfId="13546" xr:uid="{DF6A7BB0-8A28-4EDD-BD6D-159F34250272}"/>
    <cellStyle name="Normal 4 20 2 2 10" xfId="13547" xr:uid="{4E4B2278-1C2D-42A9-8C65-FD35E5635C14}"/>
    <cellStyle name="Normal 4 20 2 2 11" xfId="13548" xr:uid="{9B80FA5D-2FF8-4FB5-8777-7CA460A0DC9C}"/>
    <cellStyle name="Normal 4 20 2 2 2" xfId="13549" xr:uid="{3FFCBD7E-4504-4AB1-A7DE-3B71C0322CF5}"/>
    <cellStyle name="Normal 4 20 2 2 2 2" xfId="13550" xr:uid="{D820B313-FEC2-429A-A001-2BB723A5DAC5}"/>
    <cellStyle name="Normal 4 20 2 2 2 2 2" xfId="13551" xr:uid="{A67CCB19-546D-4F2F-A791-63FE2DEAF8B7}"/>
    <cellStyle name="Normal 4 20 2 2 2 3" xfId="13552" xr:uid="{83FC8AB8-0FD4-490D-90CC-CBB9A3A53406}"/>
    <cellStyle name="Normal 4 20 2 2 2 4" xfId="13553" xr:uid="{142E8E03-9670-4ADA-BE94-D85FB42D474A}"/>
    <cellStyle name="Normal 4 20 2 2 2 5" xfId="13554" xr:uid="{19DA37A7-C011-4896-862B-54E227263E02}"/>
    <cellStyle name="Normal 4 20 2 2 3" xfId="13555" xr:uid="{D2C46FC9-3384-43D1-AF4D-79965A66B1D7}"/>
    <cellStyle name="Normal 4 20 2 2 3 2" xfId="13556" xr:uid="{F1218F73-8C7D-44A7-A361-0DBCB2B32E34}"/>
    <cellStyle name="Normal 4 20 2 2 4" xfId="13557" xr:uid="{4FDC8ECA-1E2A-460A-8498-53C8EDF91A71}"/>
    <cellStyle name="Normal 4 20 2 2 5" xfId="13558" xr:uid="{101624C3-77DC-4CD2-90D0-89772B1A635E}"/>
    <cellStyle name="Normal 4 20 2 2 6" xfId="13559" xr:uid="{77F5822F-BB84-4D4D-9294-6969B63C3497}"/>
    <cellStyle name="Normal 4 20 2 2 7" xfId="13560" xr:uid="{A6744FA8-4C9C-44C0-A038-AB8BC299F562}"/>
    <cellStyle name="Normal 4 20 2 2 8" xfId="13561" xr:uid="{96710248-016D-416D-A320-AE2150CE98E5}"/>
    <cellStyle name="Normal 4 20 2 2 9" xfId="13562" xr:uid="{F2A858EC-307D-4A14-87B0-F6C3CF61B96E}"/>
    <cellStyle name="Normal 4 20 2 3" xfId="13563" xr:uid="{72824A7A-7F4F-48C8-8BD5-A96C82F1C301}"/>
    <cellStyle name="Normal 4 20 2 3 2" xfId="13564" xr:uid="{51C08846-8CA0-40C5-93DE-EED2AB62C1D1}"/>
    <cellStyle name="Normal 4 20 2 3 2 2" xfId="13565" xr:uid="{52B15CED-DB96-48DC-BDA9-7BC13F548B3B}"/>
    <cellStyle name="Normal 4 20 2 3 3" xfId="13566" xr:uid="{49AE0CEB-D493-48F8-BA21-B03681444C39}"/>
    <cellStyle name="Normal 4 20 2 3 4" xfId="13567" xr:uid="{4A7AFC30-DB4F-4852-B9DA-857FD36C1F7A}"/>
    <cellStyle name="Normal 4 20 2 3 5" xfId="13568" xr:uid="{234F4300-4CEF-4422-9834-2BAA84246F4B}"/>
    <cellStyle name="Normal 4 20 2 4" xfId="13569" xr:uid="{E4DE5BAC-9AD4-4EC7-A64A-556E8CE9FC48}"/>
    <cellStyle name="Normal 4 20 2 4 2" xfId="13570" xr:uid="{E78DD7E9-4255-4EA9-9FA2-F263BE783E01}"/>
    <cellStyle name="Normal 4 20 2 5" xfId="13571" xr:uid="{8340CCC9-4CBC-4619-968F-5586AC3D3492}"/>
    <cellStyle name="Normal 4 20 2 6" xfId="13572" xr:uid="{34CF1BE5-01C7-4C9B-8ECA-E59A30A633CD}"/>
    <cellStyle name="Normal 4 20 2 7" xfId="13573" xr:uid="{C2D94E28-BB60-427C-97BE-D8DA25927F5E}"/>
    <cellStyle name="Normal 4 20 2 8" xfId="13574" xr:uid="{DE00F38E-C55D-4770-8B97-971978C015CA}"/>
    <cellStyle name="Normal 4 20 2 9" xfId="13575" xr:uid="{6A22CE85-4535-4966-952C-95899B6A39DC}"/>
    <cellStyle name="Normal 4 20 3" xfId="13576" xr:uid="{65218787-BD87-43CE-A693-296353F4940D}"/>
    <cellStyle name="Normal 4 20 3 10" xfId="13577" xr:uid="{4E8F6AFB-5790-4774-B23F-8FEE6BB48B10}"/>
    <cellStyle name="Normal 4 20 3 11" xfId="13578" xr:uid="{9632AAD2-FBA4-44A7-A89D-139F8E648A8C}"/>
    <cellStyle name="Normal 4 20 3 2" xfId="13579" xr:uid="{5D34757B-96A6-4335-A846-8C2137173B4E}"/>
    <cellStyle name="Normal 4 20 3 2 2" xfId="13580" xr:uid="{C76EA979-CCCD-4AB7-B4F8-62F0CC6BF374}"/>
    <cellStyle name="Normal 4 20 3 2 2 2" xfId="13581" xr:uid="{75FA83AD-F5C8-4FF5-86C9-2ED3DCF8F1FF}"/>
    <cellStyle name="Normal 4 20 3 2 3" xfId="13582" xr:uid="{163C70BE-F934-4821-A084-68835EE3A89F}"/>
    <cellStyle name="Normal 4 20 3 2 4" xfId="13583" xr:uid="{34C0E449-404C-4412-9792-182594403FA7}"/>
    <cellStyle name="Normal 4 20 3 2 5" xfId="13584" xr:uid="{32C226E8-A928-4149-B22E-F3AF5880B86C}"/>
    <cellStyle name="Normal 4 20 3 3" xfId="13585" xr:uid="{FF110819-5C4B-4F40-B10C-E0855025C34F}"/>
    <cellStyle name="Normal 4 20 3 3 2" xfId="13586" xr:uid="{2DB8EB0A-F3F6-47BB-ACCE-C7CA4CE70624}"/>
    <cellStyle name="Normal 4 20 3 4" xfId="13587" xr:uid="{D9FF86D6-F6BA-4390-B841-944ACD07E1DB}"/>
    <cellStyle name="Normal 4 20 3 5" xfId="13588" xr:uid="{6BAF5E5A-70BE-4EC6-871B-0F8447DEEB6E}"/>
    <cellStyle name="Normal 4 20 3 6" xfId="13589" xr:uid="{4A5A3169-8AA5-4083-8F72-89A7C01746A3}"/>
    <cellStyle name="Normal 4 20 3 7" xfId="13590" xr:uid="{C60A552F-6FE5-4FE6-A192-05E250AA8B6B}"/>
    <cellStyle name="Normal 4 20 3 8" xfId="13591" xr:uid="{F8219ED9-8C08-44CC-8478-D16C3296CB6E}"/>
    <cellStyle name="Normal 4 20 3 9" xfId="13592" xr:uid="{E6775B15-DE66-4BB9-84D9-38A2E8CBAEE3}"/>
    <cellStyle name="Normal 4 20 4" xfId="13593" xr:uid="{005A39EF-7A77-4B0A-86A5-DB6D6F8DDA17}"/>
    <cellStyle name="Normal 4 20 4 2" xfId="13594" xr:uid="{220614EC-755E-4761-B0FD-B9105D34CD03}"/>
    <cellStyle name="Normal 4 20 4 2 2" xfId="13595" xr:uid="{9E1E583D-4EB3-4C60-BDEE-5B5F81FBE218}"/>
    <cellStyle name="Normal 4 20 4 3" xfId="13596" xr:uid="{E9951F86-ED28-4B6D-AE46-AD73DD1938D8}"/>
    <cellStyle name="Normal 4 20 4 4" xfId="13597" xr:uid="{9D0AFF15-FFB2-401E-867A-CE076CC988D9}"/>
    <cellStyle name="Normal 4 20 4 5" xfId="13598" xr:uid="{C4FEF41B-E4E4-42F4-AA64-5ACC32FBD180}"/>
    <cellStyle name="Normal 4 20 5" xfId="13599" xr:uid="{F43CBEF1-26C4-464D-91A6-D7CDC6D7CE71}"/>
    <cellStyle name="Normal 4 20 5 2" xfId="13600" xr:uid="{E81FF402-5A67-4402-A980-C46DA8BA59E3}"/>
    <cellStyle name="Normal 4 20 6" xfId="13601" xr:uid="{C038C0D4-FB4C-4D98-8370-367C2429A45C}"/>
    <cellStyle name="Normal 4 20 7" xfId="13602" xr:uid="{7DAE1F2A-6534-42D7-B1EF-4ABC8BA8F2C4}"/>
    <cellStyle name="Normal 4 20 8" xfId="13603" xr:uid="{CA45642E-E417-4A19-8486-74C4EF4E4D6A}"/>
    <cellStyle name="Normal 4 20 9" xfId="13604" xr:uid="{E6263928-1263-4E76-B1BE-45F761BFFA95}"/>
    <cellStyle name="Normal 4 21" xfId="13605" xr:uid="{96442978-158E-4B21-84C9-344DBDCD9ACC}"/>
    <cellStyle name="Normal 4 21 10" xfId="13606" xr:uid="{A530A33F-4B66-4786-B834-BA978B909CB0}"/>
    <cellStyle name="Normal 4 21 11" xfId="13607" xr:uid="{0CEE5882-A1D3-4589-8BD7-E958D888469F}"/>
    <cellStyle name="Normal 4 21 12" xfId="13608" xr:uid="{CFBDF578-5051-4FB2-833E-5696AF6E5B2F}"/>
    <cellStyle name="Normal 4 21 13" xfId="13609" xr:uid="{52BB136A-279E-4CE4-988D-9C3A14FDF5B4}"/>
    <cellStyle name="Normal 4 21 14" xfId="13610" xr:uid="{F46EC627-C198-484E-9D68-641A4C8437A7}"/>
    <cellStyle name="Normal 4 21 2" xfId="13611" xr:uid="{49E9822D-A863-4046-9321-066ADAC32FF4}"/>
    <cellStyle name="Normal 4 21 2 10" xfId="13612" xr:uid="{A5942179-538D-45A4-8ECA-835ECCA6D80B}"/>
    <cellStyle name="Normal 4 21 2 11" xfId="13613" xr:uid="{370D6C7D-542F-4A74-8CEE-E5D0038B1B3C}"/>
    <cellStyle name="Normal 4 21 2 12" xfId="13614" xr:uid="{D2889EF0-89C2-4980-B511-87812DA88D5C}"/>
    <cellStyle name="Normal 4 21 2 13" xfId="13615" xr:uid="{8BDC419E-8476-4323-87CF-99F8CA0353F6}"/>
    <cellStyle name="Normal 4 21 2 2" xfId="13616" xr:uid="{8DC2597B-AD0F-4AF4-ADE4-A65C8D46B7BF}"/>
    <cellStyle name="Normal 4 21 2 2 10" xfId="13617" xr:uid="{2A780C65-0158-44DF-8BAD-EDA5EDCA5116}"/>
    <cellStyle name="Normal 4 21 2 2 11" xfId="13618" xr:uid="{E53FA370-7C59-45CA-9984-DB3F01A69881}"/>
    <cellStyle name="Normal 4 21 2 2 2" xfId="13619" xr:uid="{8219EA38-1A25-4003-9C92-87248AE6054C}"/>
    <cellStyle name="Normal 4 21 2 2 2 2" xfId="13620" xr:uid="{64657D41-0916-4D54-A946-B13F00F67C84}"/>
    <cellStyle name="Normal 4 21 2 2 2 2 2" xfId="13621" xr:uid="{EC6CD463-BE2A-4336-B6E6-E13D3D56245A}"/>
    <cellStyle name="Normal 4 21 2 2 2 3" xfId="13622" xr:uid="{9183BF51-5231-4FA9-B14B-11BF09F04E74}"/>
    <cellStyle name="Normal 4 21 2 2 2 4" xfId="13623" xr:uid="{8B172F56-64B8-4B4C-8F00-84923C3B7484}"/>
    <cellStyle name="Normal 4 21 2 2 2 5" xfId="13624" xr:uid="{967A2FE5-F3E3-45A0-8173-BC6987CBAB59}"/>
    <cellStyle name="Normal 4 21 2 2 3" xfId="13625" xr:uid="{BD81B119-DFF4-476A-BD67-7850AD87205D}"/>
    <cellStyle name="Normal 4 21 2 2 3 2" xfId="13626" xr:uid="{2EE9BD08-781A-4F6B-BA0F-8888CD97CD36}"/>
    <cellStyle name="Normal 4 21 2 2 4" xfId="13627" xr:uid="{AFC1EAE2-47A7-4FA1-BF86-FCEBAF76AC85}"/>
    <cellStyle name="Normal 4 21 2 2 5" xfId="13628" xr:uid="{F1983F4B-F1A4-47A6-BF03-23AB5E3BADCA}"/>
    <cellStyle name="Normal 4 21 2 2 6" xfId="13629" xr:uid="{AB1B0A4B-DDC2-498F-ACC3-FE8119D7660B}"/>
    <cellStyle name="Normal 4 21 2 2 7" xfId="13630" xr:uid="{8A2788E1-B5FF-454C-84F9-89F209E0DC7A}"/>
    <cellStyle name="Normal 4 21 2 2 8" xfId="13631" xr:uid="{D8C31027-8143-48AC-9FFF-86900977DD37}"/>
    <cellStyle name="Normal 4 21 2 2 9" xfId="13632" xr:uid="{4798D6DF-1AE6-4920-9B0F-49F80510AF12}"/>
    <cellStyle name="Normal 4 21 2 3" xfId="13633" xr:uid="{A7EFE6BE-E65B-4283-B7F9-5E30A0D9B6A4}"/>
    <cellStyle name="Normal 4 21 2 3 2" xfId="13634" xr:uid="{05F49E1A-20E2-44F0-9133-923E4215A448}"/>
    <cellStyle name="Normal 4 21 2 3 2 2" xfId="13635" xr:uid="{1B21BA0F-BCA4-47A4-B81B-B314DB59CA3D}"/>
    <cellStyle name="Normal 4 21 2 3 3" xfId="13636" xr:uid="{CB2FEF21-D530-4230-BA4C-3A6E59D2CD49}"/>
    <cellStyle name="Normal 4 21 2 3 4" xfId="13637" xr:uid="{C8BECE94-21EE-4598-8C96-E6890AD1BBD1}"/>
    <cellStyle name="Normal 4 21 2 3 5" xfId="13638" xr:uid="{A4F87B04-4C4E-4F7A-A79B-A8D82FF003E7}"/>
    <cellStyle name="Normal 4 21 2 4" xfId="13639" xr:uid="{15F2B710-8BDD-4333-9BEF-9F560C82194B}"/>
    <cellStyle name="Normal 4 21 2 4 2" xfId="13640" xr:uid="{648C5471-B2AD-45FA-B19B-151F061D752A}"/>
    <cellStyle name="Normal 4 21 2 5" xfId="13641" xr:uid="{7394FE14-018A-46E9-AC27-2CEDB9D73C61}"/>
    <cellStyle name="Normal 4 21 2 6" xfId="13642" xr:uid="{1F9D3EFB-FB48-4276-A611-F89CCB70F1BC}"/>
    <cellStyle name="Normal 4 21 2 7" xfId="13643" xr:uid="{B334B171-270F-433D-AE30-FECD7A10A497}"/>
    <cellStyle name="Normal 4 21 2 8" xfId="13644" xr:uid="{3F9269C4-07A3-494D-A8EC-3DCDFA14B1AB}"/>
    <cellStyle name="Normal 4 21 2 9" xfId="13645" xr:uid="{9DE6D6F2-FA1C-40DB-9FF0-2860638CD329}"/>
    <cellStyle name="Normal 4 21 3" xfId="13646" xr:uid="{79EE7D54-E7FD-4290-A0BF-9997CB6D1073}"/>
    <cellStyle name="Normal 4 21 3 10" xfId="13647" xr:uid="{C86FBE2D-F744-41E2-9440-5A90B24ECC67}"/>
    <cellStyle name="Normal 4 21 3 11" xfId="13648" xr:uid="{17C93952-421F-4C29-8346-53FC5075E860}"/>
    <cellStyle name="Normal 4 21 3 2" xfId="13649" xr:uid="{4E4370A1-01D6-4AF8-B645-A34959B0F1B1}"/>
    <cellStyle name="Normal 4 21 3 2 2" xfId="13650" xr:uid="{AB1EB3DB-185B-474A-8AEB-594543B197F2}"/>
    <cellStyle name="Normal 4 21 3 2 2 2" xfId="13651" xr:uid="{0919D4B9-9646-4BF8-BF55-4087A020A0A7}"/>
    <cellStyle name="Normal 4 21 3 2 3" xfId="13652" xr:uid="{DA07473B-BECC-4504-917A-7E2ABBD4A998}"/>
    <cellStyle name="Normal 4 21 3 2 4" xfId="13653" xr:uid="{B1E3B79E-A7F6-4333-9E08-E3CAC5FDD220}"/>
    <cellStyle name="Normal 4 21 3 2 5" xfId="13654" xr:uid="{AAA35A09-B224-4EEC-8169-27A7BF9423CB}"/>
    <cellStyle name="Normal 4 21 3 3" xfId="13655" xr:uid="{77C2C65D-AF52-464C-8F9E-F4867343DF7E}"/>
    <cellStyle name="Normal 4 21 3 3 2" xfId="13656" xr:uid="{B7BDBB19-A029-4A3C-BD7A-F179959F6D5F}"/>
    <cellStyle name="Normal 4 21 3 4" xfId="13657" xr:uid="{2566112C-2566-44D5-870A-7B52C9B14201}"/>
    <cellStyle name="Normal 4 21 3 5" xfId="13658" xr:uid="{DF348184-9C40-4AA5-B425-437DE50AF848}"/>
    <cellStyle name="Normal 4 21 3 6" xfId="13659" xr:uid="{2140DCE3-DDF3-4A09-BCBE-247FB8AF2425}"/>
    <cellStyle name="Normal 4 21 3 7" xfId="13660" xr:uid="{7875B58E-E908-4C4F-ADD1-CE1D24BEC570}"/>
    <cellStyle name="Normal 4 21 3 8" xfId="13661" xr:uid="{9BF1A5E8-F535-428E-816F-B3A03B94ACE1}"/>
    <cellStyle name="Normal 4 21 3 9" xfId="13662" xr:uid="{16C75DAE-F7A0-448D-85C6-2113F6C05141}"/>
    <cellStyle name="Normal 4 21 4" xfId="13663" xr:uid="{8C22E84A-C118-4F40-8010-0E627D6C926D}"/>
    <cellStyle name="Normal 4 21 4 2" xfId="13664" xr:uid="{C98D9AC3-30D4-4AE2-9E54-661CBB46B724}"/>
    <cellStyle name="Normal 4 21 4 2 2" xfId="13665" xr:uid="{F37E47ED-7E4E-43CB-AC3E-C93D34765C3D}"/>
    <cellStyle name="Normal 4 21 4 3" xfId="13666" xr:uid="{AD0D94C5-8FDF-4AB1-AEF7-DCD1481324BC}"/>
    <cellStyle name="Normal 4 21 4 4" xfId="13667" xr:uid="{8B15263A-3320-467E-8952-743E98C4A604}"/>
    <cellStyle name="Normal 4 21 4 5" xfId="13668" xr:uid="{BB405BCF-9EBC-442A-82C5-DC2F6CCF0941}"/>
    <cellStyle name="Normal 4 21 5" xfId="13669" xr:uid="{FB457234-D573-4D6F-A5AD-2FB7D73D1512}"/>
    <cellStyle name="Normal 4 21 5 2" xfId="13670" xr:uid="{2574D995-807B-4308-8BA8-3434CD9A9EE6}"/>
    <cellStyle name="Normal 4 21 6" xfId="13671" xr:uid="{E5A3D076-81C6-4297-9E44-BF7A6F04D03D}"/>
    <cellStyle name="Normal 4 21 7" xfId="13672" xr:uid="{DA2383DC-E442-472A-AA58-706054579746}"/>
    <cellStyle name="Normal 4 21 8" xfId="13673" xr:uid="{D1426238-A466-48B4-81C7-E57FE61C4404}"/>
    <cellStyle name="Normal 4 21 9" xfId="13674" xr:uid="{97B2E0F3-F08C-4329-A3EA-F0F56AD67C09}"/>
    <cellStyle name="Normal 4 22" xfId="13675" xr:uid="{924394E2-C4D9-4F86-8497-BCB66207ACDC}"/>
    <cellStyle name="Normal 4 22 10" xfId="13676" xr:uid="{FEA5545C-5474-47DE-8D7C-AD4DC2610132}"/>
    <cellStyle name="Normal 4 22 11" xfId="13677" xr:uid="{36A58767-B89B-46F0-A819-9284F5111353}"/>
    <cellStyle name="Normal 4 22 12" xfId="13678" xr:uid="{9E9C8D81-27F1-4AB9-9F1E-876E0FC1B2D8}"/>
    <cellStyle name="Normal 4 22 13" xfId="13679" xr:uid="{FA8E8069-CF41-4C80-9A5E-145B57220515}"/>
    <cellStyle name="Normal 4 22 14" xfId="13680" xr:uid="{3D2CD013-F7AF-40A2-9EDE-BC79B326127D}"/>
    <cellStyle name="Normal 4 22 2" xfId="13681" xr:uid="{13466B5A-3E39-4C4B-A506-F4DE6FF97CEF}"/>
    <cellStyle name="Normal 4 22 2 10" xfId="13682" xr:uid="{78209CBC-C83F-4BA6-B224-EFE47375F587}"/>
    <cellStyle name="Normal 4 22 2 11" xfId="13683" xr:uid="{C3BC998C-81A6-40BE-93E3-A9C4C96A5AE0}"/>
    <cellStyle name="Normal 4 22 2 12" xfId="13684" xr:uid="{474C53E3-49CE-4A3B-A9C5-4DE4D8DD80B3}"/>
    <cellStyle name="Normal 4 22 2 2" xfId="13685" xr:uid="{FC23033A-B742-42EF-A0EE-D71E30CF9E7A}"/>
    <cellStyle name="Normal 4 22 2 2 10" xfId="13686" xr:uid="{39503A7D-5874-493C-8691-91A377B2EC4B}"/>
    <cellStyle name="Normal 4 22 2 2 11" xfId="13687" xr:uid="{E12D39D0-2B41-43A5-AF67-5B5AAE5B1C89}"/>
    <cellStyle name="Normal 4 22 2 2 2" xfId="13688" xr:uid="{96E3CEE4-C5F9-4A37-9F52-C50A1360C24E}"/>
    <cellStyle name="Normal 4 22 2 2 2 2" xfId="13689" xr:uid="{0639E143-DBF4-436D-A969-AF67A7C41959}"/>
    <cellStyle name="Normal 4 22 2 2 2 2 2" xfId="13690" xr:uid="{2902A8B9-1039-463E-B1C2-1260BFD352E8}"/>
    <cellStyle name="Normal 4 22 2 2 2 3" xfId="13691" xr:uid="{216B942E-F40E-4333-8A23-81ADC7CE0B69}"/>
    <cellStyle name="Normal 4 22 2 2 2 4" xfId="13692" xr:uid="{C4E4A569-336A-4C24-9CA1-C7009761D462}"/>
    <cellStyle name="Normal 4 22 2 2 2 5" xfId="13693" xr:uid="{33D5CC00-7DF1-4EE5-AE3F-4C4A61394FB7}"/>
    <cellStyle name="Normal 4 22 2 2 3" xfId="13694" xr:uid="{EBFE7719-D81A-4D8C-9AFC-47E033E721D6}"/>
    <cellStyle name="Normal 4 22 2 2 3 2" xfId="13695" xr:uid="{E66C5C1E-788F-4B44-AB7A-D62D1C861519}"/>
    <cellStyle name="Normal 4 22 2 2 4" xfId="13696" xr:uid="{943D6730-C215-4AA3-B5DF-2CB2AE51E01E}"/>
    <cellStyle name="Normal 4 22 2 2 5" xfId="13697" xr:uid="{AB3B93FC-D4C9-49F9-8665-7B0D836B3877}"/>
    <cellStyle name="Normal 4 22 2 2 6" xfId="13698" xr:uid="{DB4260C6-4356-4D91-A545-BA57C196587D}"/>
    <cellStyle name="Normal 4 22 2 2 7" xfId="13699" xr:uid="{3648007C-E4F3-4970-B635-9612C84D96BA}"/>
    <cellStyle name="Normal 4 22 2 2 8" xfId="13700" xr:uid="{39223581-35B1-4F35-B265-C0AC4245AA54}"/>
    <cellStyle name="Normal 4 22 2 2 9" xfId="13701" xr:uid="{56DABD31-7150-4058-A8EF-EEFBBDFF1938}"/>
    <cellStyle name="Normal 4 22 2 3" xfId="13702" xr:uid="{8D2FD16C-8710-430E-9969-8F13F7C7703E}"/>
    <cellStyle name="Normal 4 22 2 3 2" xfId="13703" xr:uid="{B7BA462A-638E-44EC-877C-7B77E3163CDB}"/>
    <cellStyle name="Normal 4 22 2 3 2 2" xfId="13704" xr:uid="{BE42073A-358E-4EDA-A791-F2F19F1362C6}"/>
    <cellStyle name="Normal 4 22 2 3 3" xfId="13705" xr:uid="{4583DB63-1760-4932-966A-5941DA426CC6}"/>
    <cellStyle name="Normal 4 22 2 3 4" xfId="13706" xr:uid="{FA2CE7E3-7D4A-476A-9873-BD8D85E75E52}"/>
    <cellStyle name="Normal 4 22 2 3 5" xfId="13707" xr:uid="{3268E418-E643-4B6E-B365-2DA4E2D1BBD6}"/>
    <cellStyle name="Normal 4 22 2 4" xfId="13708" xr:uid="{938CA601-5B7D-4ED4-B5B9-271D70ACD5E7}"/>
    <cellStyle name="Normal 4 22 2 4 2" xfId="13709" xr:uid="{8E8A2757-35A2-4ED7-83A9-D0DA8566D9BD}"/>
    <cellStyle name="Normal 4 22 2 5" xfId="13710" xr:uid="{B102ADCE-C0A0-41EE-8D8A-99D6FA82CC70}"/>
    <cellStyle name="Normal 4 22 2 6" xfId="13711" xr:uid="{7613FAC8-4AF1-4474-9ABD-C2D8C4634DF4}"/>
    <cellStyle name="Normal 4 22 2 7" xfId="13712" xr:uid="{01E8F93E-ABDF-4D4F-89C6-6779EAA012DA}"/>
    <cellStyle name="Normal 4 22 2 8" xfId="13713" xr:uid="{3B00B0F9-3B40-4CDD-99C6-8273DDE73753}"/>
    <cellStyle name="Normal 4 22 2 9" xfId="13714" xr:uid="{E4AD2FA5-B4AF-4426-9229-32883B97AF1D}"/>
    <cellStyle name="Normal 4 22 3" xfId="13715" xr:uid="{7E100C71-7565-4FFB-84B1-77DAA3855EB5}"/>
    <cellStyle name="Normal 4 22 3 10" xfId="13716" xr:uid="{E5FFC970-2E37-4068-A60F-DE8D71B4338E}"/>
    <cellStyle name="Normal 4 22 3 11" xfId="13717" xr:uid="{9E1AAF42-608F-4F2C-B853-1AF05F97BA07}"/>
    <cellStyle name="Normal 4 22 3 2" xfId="13718" xr:uid="{1B72B23D-18EB-4A06-A5FC-8F198B5E9A4D}"/>
    <cellStyle name="Normal 4 22 3 2 2" xfId="13719" xr:uid="{014644F6-99D1-473F-AA12-9E048134389B}"/>
    <cellStyle name="Normal 4 22 3 2 2 2" xfId="13720" xr:uid="{875438D2-028E-407F-8EBA-44BC4801BDBA}"/>
    <cellStyle name="Normal 4 22 3 2 3" xfId="13721" xr:uid="{3F5E21CC-07CA-41CD-B0E0-BD34EF256B32}"/>
    <cellStyle name="Normal 4 22 3 2 4" xfId="13722" xr:uid="{873EC5A9-5BA9-448E-AA01-424562510DAC}"/>
    <cellStyle name="Normal 4 22 3 2 5" xfId="13723" xr:uid="{C1DE9CE1-6DDA-4351-B3F0-A8ECC31052D2}"/>
    <cellStyle name="Normal 4 22 3 3" xfId="13724" xr:uid="{28AF3D63-A78C-4BEE-9659-04BC0BF0AA54}"/>
    <cellStyle name="Normal 4 22 3 3 2" xfId="13725" xr:uid="{0D6C283E-0EA6-4893-8D3C-F5ED2D48CD92}"/>
    <cellStyle name="Normal 4 22 3 4" xfId="13726" xr:uid="{2029B175-D03B-4B33-9310-B06477E6F5E2}"/>
    <cellStyle name="Normal 4 22 3 5" xfId="13727" xr:uid="{D7D15789-AA0E-438D-BB43-C6A423D9DBA5}"/>
    <cellStyle name="Normal 4 22 3 6" xfId="13728" xr:uid="{A62DE05A-9196-457D-BC3F-063FB12F3BCB}"/>
    <cellStyle name="Normal 4 22 3 7" xfId="13729" xr:uid="{0ED81E87-DFAD-4A1C-8F64-0899BEBF8785}"/>
    <cellStyle name="Normal 4 22 3 8" xfId="13730" xr:uid="{64C5CF17-144E-4BAC-A873-F56084528FCD}"/>
    <cellStyle name="Normal 4 22 3 9" xfId="13731" xr:uid="{432C7E69-3469-4DDB-8D95-DC0C3CA0400B}"/>
    <cellStyle name="Normal 4 22 4" xfId="13732" xr:uid="{98F38396-4BB4-474F-B978-5AE5FDC48E00}"/>
    <cellStyle name="Normal 4 22 4 2" xfId="13733" xr:uid="{6140863D-52C4-4E3C-9266-72A1C72DD8A3}"/>
    <cellStyle name="Normal 4 22 4 2 2" xfId="13734" xr:uid="{371C4A47-3114-4984-9820-961DC1EE2894}"/>
    <cellStyle name="Normal 4 22 4 3" xfId="13735" xr:uid="{DFD84DB2-8129-4612-A892-FAFE1CF1F72B}"/>
    <cellStyle name="Normal 4 22 4 4" xfId="13736" xr:uid="{0E0B8C4D-5C6F-48DA-874F-0BADFF06FB4F}"/>
    <cellStyle name="Normal 4 22 4 5" xfId="13737" xr:uid="{BB3493EE-2349-44B1-B773-66F95E85D301}"/>
    <cellStyle name="Normal 4 22 5" xfId="13738" xr:uid="{2F088A47-2A50-4C1D-A66E-22212680FFF2}"/>
    <cellStyle name="Normal 4 22 5 2" xfId="13739" xr:uid="{11A91BBE-B66A-4094-BCFD-C0774297AB0D}"/>
    <cellStyle name="Normal 4 22 6" xfId="13740" xr:uid="{8B621F95-D56F-4086-A120-7DFDAA2455E1}"/>
    <cellStyle name="Normal 4 22 7" xfId="13741" xr:uid="{45889F99-990B-4F12-A4D7-2D375A068202}"/>
    <cellStyle name="Normal 4 22 8" xfId="13742" xr:uid="{5A58A417-757D-48D3-831B-9CD730A39CAA}"/>
    <cellStyle name="Normal 4 22 9" xfId="13743" xr:uid="{BC71D372-1FC8-4B28-99B3-83954E008BE9}"/>
    <cellStyle name="Normal 4 23" xfId="13744" xr:uid="{4AE14FEE-DD4F-4F88-B171-37FF8831C116}"/>
    <cellStyle name="Normal 4 24" xfId="13745" xr:uid="{F242097F-325B-4498-9D32-F7C76FFB667B}"/>
    <cellStyle name="Normal 4 25" xfId="13746" xr:uid="{E42D821C-52FB-41C7-A5F0-B1DB67C1B348}"/>
    <cellStyle name="Normal 4 26" xfId="13747" xr:uid="{A7940EC3-447C-44A2-B289-920118549D7C}"/>
    <cellStyle name="Normal 4 27" xfId="13748" xr:uid="{67305D5A-DE7C-4966-B210-AA7053AC4219}"/>
    <cellStyle name="Normal 4 28" xfId="13749" xr:uid="{F034AC16-3D1B-4CD4-A4B6-E7DB695180BF}"/>
    <cellStyle name="Normal 4 29" xfId="13750" xr:uid="{6A20A19E-7469-4BB1-AA8E-72D27B4D8759}"/>
    <cellStyle name="Normal 4 3" xfId="13751" xr:uid="{E6670A07-4173-4FAB-A5C2-89A323B73173}"/>
    <cellStyle name="Normal 4 3 10" xfId="13752" xr:uid="{A2117EBE-8A27-461F-9146-0FC4BE84F0BC}"/>
    <cellStyle name="Normal 4 3 11" xfId="13753" xr:uid="{A92CC8CE-D13D-4E6B-BF1D-773A500F26B9}"/>
    <cellStyle name="Normal 4 3 12" xfId="13754" xr:uid="{E8C494EC-E83E-4D50-A642-23EF3F35E13D}"/>
    <cellStyle name="Normal 4 3 13" xfId="13755" xr:uid="{4590C4B7-E9D6-4372-B8B6-FA3C9EA7F7F1}"/>
    <cellStyle name="Normal 4 3 14" xfId="13756" xr:uid="{B3A51138-33AA-46DF-BA0C-458C2A66B743}"/>
    <cellStyle name="Normal 4 3 15" xfId="13757" xr:uid="{317CCEBA-3AC0-4351-BB2F-DE6D4CA6497A}"/>
    <cellStyle name="Normal 4 3 2" xfId="13758" xr:uid="{5A1BA0D3-5D59-45A1-A33B-9AF2FBC5DA8F}"/>
    <cellStyle name="Normal 4 3 2 10" xfId="13759" xr:uid="{1C8FA9A8-963F-4979-8161-446342FC07B2}"/>
    <cellStyle name="Normal 4 3 2 11" xfId="13760" xr:uid="{2BAF67B0-514E-4C8E-BDAA-7CAEC7BEA428}"/>
    <cellStyle name="Normal 4 3 2 12" xfId="13761" xr:uid="{BA8258EC-93F6-42C4-9FA5-C150CB1736B8}"/>
    <cellStyle name="Normal 4 3 2 13" xfId="13762" xr:uid="{74CAA63B-BDB5-462B-94E9-AA0114FA92BD}"/>
    <cellStyle name="Normal 4 3 2 2" xfId="13763" xr:uid="{28CCA0E5-703E-41B3-917B-9AD34EEB5CD9}"/>
    <cellStyle name="Normal 4 3 2 2 10" xfId="13764" xr:uid="{E6F9667F-190F-407C-B3B1-23BC121E7EDC}"/>
    <cellStyle name="Normal 4 3 2 2 11" xfId="13765" xr:uid="{9078332C-842A-4B1B-9DE5-0A92721AF561}"/>
    <cellStyle name="Normal 4 3 2 2 2" xfId="13766" xr:uid="{A6232C54-006A-4CCE-8AE8-6E54875C552C}"/>
    <cellStyle name="Normal 4 3 2 2 2 2" xfId="13767" xr:uid="{02A5CD86-875B-4DA2-BCE9-5C5CE624D55A}"/>
    <cellStyle name="Normal 4 3 2 2 2 2 2" xfId="13768" xr:uid="{415C8E10-0687-45A0-8AEA-7B4D3756AD6E}"/>
    <cellStyle name="Normal 4 3 2 2 2 3" xfId="13769" xr:uid="{9FA46987-3A85-4435-B458-2A434294A17A}"/>
    <cellStyle name="Normal 4 3 2 2 2 4" xfId="13770" xr:uid="{48148423-7DA3-46C0-A42B-FA31313F519D}"/>
    <cellStyle name="Normal 4 3 2 2 2 5" xfId="13771" xr:uid="{DAD137F1-80DF-421C-9960-22536C7B2269}"/>
    <cellStyle name="Normal 4 3 2 2 3" xfId="13772" xr:uid="{066E8593-3BDC-49BB-AF0C-755BE999B367}"/>
    <cellStyle name="Normal 4 3 2 2 3 2" xfId="13773" xr:uid="{618E9737-D41C-40F3-AE97-2EBFBC8F1661}"/>
    <cellStyle name="Normal 4 3 2 2 4" xfId="13774" xr:uid="{96B7B37E-4FC6-4C6E-84C0-21B66BD7B105}"/>
    <cellStyle name="Normal 4 3 2 2 5" xfId="13775" xr:uid="{9C6E22E3-28C2-409C-9F1B-E808298F132D}"/>
    <cellStyle name="Normal 4 3 2 2 6" xfId="13776" xr:uid="{65DF92B9-AB48-479F-BC4E-7F438F0724B9}"/>
    <cellStyle name="Normal 4 3 2 2 7" xfId="13777" xr:uid="{8AA33B42-C5F2-4577-B460-ADC1CB5BE961}"/>
    <cellStyle name="Normal 4 3 2 2 8" xfId="13778" xr:uid="{A9498C36-771C-4DF1-AA72-3E851DED66E5}"/>
    <cellStyle name="Normal 4 3 2 2 9" xfId="13779" xr:uid="{CFF74AC8-E37D-4DD0-A91D-8BC4902F791D}"/>
    <cellStyle name="Normal 4 3 2 3" xfId="13780" xr:uid="{D8677F22-34B7-478D-983D-A232655A602D}"/>
    <cellStyle name="Normal 4 3 2 3 2" xfId="13781" xr:uid="{79087FEA-9CF2-4C53-A616-0DB255346598}"/>
    <cellStyle name="Normal 4 3 2 3 2 2" xfId="13782" xr:uid="{79B066DF-FB27-4ADA-9C3F-7B13A7B0A35C}"/>
    <cellStyle name="Normal 4 3 2 3 3" xfId="13783" xr:uid="{4BAAA6C9-B5FA-4489-B5EE-B84B58643D26}"/>
    <cellStyle name="Normal 4 3 2 3 4" xfId="13784" xr:uid="{5F5940F6-7B2E-4ADC-931F-0F3B1DFFC8C5}"/>
    <cellStyle name="Normal 4 3 2 3 5" xfId="13785" xr:uid="{B8681988-52C8-47E0-8AF2-772FC9295474}"/>
    <cellStyle name="Normal 4 3 2 4" xfId="13786" xr:uid="{5E470291-CC3F-4B22-83C9-035E095A854D}"/>
    <cellStyle name="Normal 4 3 2 4 2" xfId="13787" xr:uid="{08D107E3-3D21-4494-8999-CD7B7CF072E1}"/>
    <cellStyle name="Normal 4 3 2 5" xfId="13788" xr:uid="{DD6A5C73-EFA7-46E9-8466-E429A67CA677}"/>
    <cellStyle name="Normal 4 3 2 6" xfId="13789" xr:uid="{3BBB70C7-AF28-4D53-ACA1-908A40E8E21D}"/>
    <cellStyle name="Normal 4 3 2 7" xfId="13790" xr:uid="{5968C8EE-DF5B-4B50-9650-DA12F2B18405}"/>
    <cellStyle name="Normal 4 3 2 8" xfId="13791" xr:uid="{DBCD589E-5489-427F-B7AA-FC5AC6AC25B6}"/>
    <cellStyle name="Normal 4 3 2 9" xfId="13792" xr:uid="{74E86E81-DB67-4C8C-933F-0D18FD19ADF3}"/>
    <cellStyle name="Normal 4 3 3" xfId="13793" xr:uid="{C58A424F-8BB9-4F11-92AB-7A21C555176D}"/>
    <cellStyle name="Normal 4 3 3 10" xfId="13794" xr:uid="{EEB6E8D3-558F-4DDA-B29D-4DE19208762F}"/>
    <cellStyle name="Normal 4 3 3 11" xfId="13795" xr:uid="{BC49DA61-9527-4BAB-81C8-BB026861303B}"/>
    <cellStyle name="Normal 4 3 3 2" xfId="13796" xr:uid="{69F901F6-CEC6-4A03-8E23-F4CC23C374FD}"/>
    <cellStyle name="Normal 4 3 3 2 2" xfId="13797" xr:uid="{B286554F-6362-4CFE-ABC9-90418791BE83}"/>
    <cellStyle name="Normal 4 3 3 2 2 2" xfId="13798" xr:uid="{6B3BEEC4-218B-4509-953D-89ABA2BFB8F3}"/>
    <cellStyle name="Normal 4 3 3 2 3" xfId="13799" xr:uid="{B338C985-3C3E-476A-8336-B965A970C518}"/>
    <cellStyle name="Normal 4 3 3 2 4" xfId="13800" xr:uid="{C5B5C3C6-015B-4589-B5A3-1EC772EE3CD0}"/>
    <cellStyle name="Normal 4 3 3 2 5" xfId="13801" xr:uid="{88223BC8-2C1D-4389-A206-B38DF19462EB}"/>
    <cellStyle name="Normal 4 3 3 3" xfId="13802" xr:uid="{934D4C34-669D-493D-A75E-ACBA860B0C84}"/>
    <cellStyle name="Normal 4 3 3 3 2" xfId="13803" xr:uid="{D8449699-C68F-425B-B39D-495A46DEB815}"/>
    <cellStyle name="Normal 4 3 3 4" xfId="13804" xr:uid="{DD3FA45D-0E71-4D4A-BE60-24E10E50C10A}"/>
    <cellStyle name="Normal 4 3 3 5" xfId="13805" xr:uid="{E6206F9D-9E11-4E31-B3A8-CDB1F00A3364}"/>
    <cellStyle name="Normal 4 3 3 6" xfId="13806" xr:uid="{030E40E0-8024-4BBF-A1BC-7EBC8623D078}"/>
    <cellStyle name="Normal 4 3 3 7" xfId="13807" xr:uid="{4C5E815D-EC1F-4A4B-9ADA-33BC91EB016C}"/>
    <cellStyle name="Normal 4 3 3 8" xfId="13808" xr:uid="{771CCAD7-588C-4145-B303-1705C04EFD84}"/>
    <cellStyle name="Normal 4 3 3 9" xfId="13809" xr:uid="{A454B6F7-6057-4A17-836E-E05A60F8D0D3}"/>
    <cellStyle name="Normal 4 3 4" xfId="13810" xr:uid="{E2CCDDF9-3313-431F-8716-1A9A2230906C}"/>
    <cellStyle name="Normal 4 3 4 2" xfId="13811" xr:uid="{64DF009E-D576-40AC-B820-065252679229}"/>
    <cellStyle name="Normal 4 3 4 2 2" xfId="13812" xr:uid="{B0F0C9B2-8B8E-4625-AC7B-31766C2E4EE0}"/>
    <cellStyle name="Normal 4 3 4 3" xfId="13813" xr:uid="{19FEB777-AE32-4155-A43D-20A37613C9DC}"/>
    <cellStyle name="Normal 4 3 4 4" xfId="13814" xr:uid="{E3708AE6-CE4C-4E87-BB31-E92C4FFCE8B1}"/>
    <cellStyle name="Normal 4 3 4 5" xfId="13815" xr:uid="{3AB2B295-D947-42C5-8381-9533DE8B623F}"/>
    <cellStyle name="Normal 4 3 5" xfId="13816" xr:uid="{1644E2EF-BAB6-4D2C-972E-41D619D08057}"/>
    <cellStyle name="Normal 4 3 5 2" xfId="13817" xr:uid="{AC6A703A-498A-422A-9500-C209A072D1D3}"/>
    <cellStyle name="Normal 4 3 6" xfId="13818" xr:uid="{656E4B06-0C87-4D88-9AC8-C06A9D382C73}"/>
    <cellStyle name="Normal 4 3 7" xfId="13819" xr:uid="{181C86F8-7117-4D2F-9B8D-13929915C339}"/>
    <cellStyle name="Normal 4 3 8" xfId="13820" xr:uid="{F567F8D7-10D8-44C5-A9E3-43849A3B5BB3}"/>
    <cellStyle name="Normal 4 3 9" xfId="13821" xr:uid="{C4C726FF-E22B-4245-98D7-EB036C5593EE}"/>
    <cellStyle name="Normal 4 30" xfId="13822" xr:uid="{EFD51764-3AD8-43D2-92B5-BA309AF26696}"/>
    <cellStyle name="Normal 4 31" xfId="13823" xr:uid="{99FF6879-D76E-4C48-AF3D-736323B66A17}"/>
    <cellStyle name="Normal 4 32" xfId="13824" xr:uid="{BCFD021A-DAA9-42C6-BE1D-0613DA5A524E}"/>
    <cellStyle name="Normal 4 33" xfId="13825" xr:uid="{C3A5FE22-01B7-4C67-B8B9-04F709A081AF}"/>
    <cellStyle name="Normal 4 4" xfId="13826" xr:uid="{3F08A0AD-1757-4475-A6C0-784838905410}"/>
    <cellStyle name="Normal 4 4 2" xfId="13827" xr:uid="{67F5E232-189A-441F-82AE-6B76E3AAF089}"/>
    <cellStyle name="Normal 4 5" xfId="13828" xr:uid="{F52C2127-3E47-4E22-BD2F-154CE1F6F05A}"/>
    <cellStyle name="Normal 4 5 10" xfId="13829" xr:uid="{F5EFE16F-9F4C-4B2E-B6CF-38BED4B66C68}"/>
    <cellStyle name="Normal 4 5 11" xfId="13830" xr:uid="{2BC3150D-B0B8-4DE6-BB92-C473E3AF80C1}"/>
    <cellStyle name="Normal 4 5 12" xfId="13831" xr:uid="{C81878A9-30E3-4B7E-8150-A8C2BD77D206}"/>
    <cellStyle name="Normal 4 5 13" xfId="13832" xr:uid="{0BFDA0E0-FE7D-4F16-AA50-AF09035757E7}"/>
    <cellStyle name="Normal 4 5 14" xfId="13833" xr:uid="{967C7579-E496-4C9A-9B38-6775C1FFCA65}"/>
    <cellStyle name="Normal 4 5 2" xfId="13834" xr:uid="{CF90EB05-E48F-443F-B1C0-ABFD027AC1BB}"/>
    <cellStyle name="Normal 4 5 2 10" xfId="13835" xr:uid="{0F9AA98D-1C56-409C-8E3E-B320C9C186FF}"/>
    <cellStyle name="Normal 4 5 2 11" xfId="13836" xr:uid="{A81DAAE9-CB2D-4723-AC17-8CD22262A6F7}"/>
    <cellStyle name="Normal 4 5 2 12" xfId="13837" xr:uid="{19AE071E-9E27-4EF5-B88F-A078FCCEA53E}"/>
    <cellStyle name="Normal 4 5 2 13" xfId="13838" xr:uid="{D341CCEC-3D05-4F91-9113-C6827F144901}"/>
    <cellStyle name="Normal 4 5 2 2" xfId="13839" xr:uid="{22C17F9C-1888-413E-8E55-C64B8E4FA2C8}"/>
    <cellStyle name="Normal 4 5 2 2 10" xfId="13840" xr:uid="{9F718026-6679-46EF-967D-89999295CD42}"/>
    <cellStyle name="Normal 4 5 2 2 11" xfId="13841" xr:uid="{F1D85DAD-2235-4694-BD5D-D29E93318214}"/>
    <cellStyle name="Normal 4 5 2 2 2" xfId="13842" xr:uid="{A1CF72BD-1E84-4BDA-8198-29C343283492}"/>
    <cellStyle name="Normal 4 5 2 2 2 2" xfId="13843" xr:uid="{0FD54706-F878-4F2E-8765-B4476A6B66CD}"/>
    <cellStyle name="Normal 4 5 2 2 2 2 2" xfId="13844" xr:uid="{ED3B1057-865B-4F3E-BFD5-30EBD177325F}"/>
    <cellStyle name="Normal 4 5 2 2 2 3" xfId="13845" xr:uid="{CF65A740-D810-41EE-A803-BC21C669DE4D}"/>
    <cellStyle name="Normal 4 5 2 2 2 4" xfId="13846" xr:uid="{529986F2-8F20-4B02-8F97-30188D557BDB}"/>
    <cellStyle name="Normal 4 5 2 2 2 5" xfId="13847" xr:uid="{A8B65F01-18ED-4B6B-BF7E-7EC9FD02B3F1}"/>
    <cellStyle name="Normal 4 5 2 2 3" xfId="13848" xr:uid="{B8A0DF93-8A2B-4B7D-8D23-CA67A514229F}"/>
    <cellStyle name="Normal 4 5 2 2 3 2" xfId="13849" xr:uid="{8734704C-6682-4811-9E5A-8BC6E90E2620}"/>
    <cellStyle name="Normal 4 5 2 2 4" xfId="13850" xr:uid="{137FE047-C5BF-484E-80C3-55D092642092}"/>
    <cellStyle name="Normal 4 5 2 2 5" xfId="13851" xr:uid="{D28366F9-9AD4-4A5B-AFB4-99A1A88D426C}"/>
    <cellStyle name="Normal 4 5 2 2 6" xfId="13852" xr:uid="{B4ABCB3E-F0C3-4822-B389-7E926FB3A02F}"/>
    <cellStyle name="Normal 4 5 2 2 7" xfId="13853" xr:uid="{497D6F96-138A-440D-AD35-E396A5B01C8E}"/>
    <cellStyle name="Normal 4 5 2 2 8" xfId="13854" xr:uid="{2B6B50C8-5A72-4A36-A51F-482EF0698EA5}"/>
    <cellStyle name="Normal 4 5 2 2 9" xfId="13855" xr:uid="{3780A3D0-2090-49C8-9864-5D40F30A420D}"/>
    <cellStyle name="Normal 4 5 2 3" xfId="13856" xr:uid="{C3E813FC-04C5-4001-B1A1-40EC92E7B69E}"/>
    <cellStyle name="Normal 4 5 2 3 2" xfId="13857" xr:uid="{029EFE8E-D6BD-464B-988A-1B2D951CE2A6}"/>
    <cellStyle name="Normal 4 5 2 3 2 2" xfId="13858" xr:uid="{2438A98C-C1A5-487F-985D-D7EC9092030B}"/>
    <cellStyle name="Normal 4 5 2 3 3" xfId="13859" xr:uid="{3ADB0F91-5445-4D14-9098-0823DA47412F}"/>
    <cellStyle name="Normal 4 5 2 3 4" xfId="13860" xr:uid="{F8C3DD65-6D89-442C-802A-C96942BAB5C9}"/>
    <cellStyle name="Normal 4 5 2 3 5" xfId="13861" xr:uid="{E7431160-7E47-422C-9CF0-59809B447C6B}"/>
    <cellStyle name="Normal 4 5 2 4" xfId="13862" xr:uid="{090CE30E-1BDD-42FB-BFF9-1447E9F6232D}"/>
    <cellStyle name="Normal 4 5 2 4 2" xfId="13863" xr:uid="{703A7958-24CC-4219-A75B-2308C81F0D2D}"/>
    <cellStyle name="Normal 4 5 2 5" xfId="13864" xr:uid="{E04FE776-DF1F-4B7E-B160-6D17AD4E994C}"/>
    <cellStyle name="Normal 4 5 2 6" xfId="13865" xr:uid="{BEE0F11D-6D03-4AEC-99A1-40B809742E2B}"/>
    <cellStyle name="Normal 4 5 2 7" xfId="13866" xr:uid="{223E59EF-EB62-4722-88DD-951537421E3E}"/>
    <cellStyle name="Normal 4 5 2 8" xfId="13867" xr:uid="{DB4292AF-3622-4C7A-9909-F8B0AAEB6EB2}"/>
    <cellStyle name="Normal 4 5 2 9" xfId="13868" xr:uid="{1BF8CA1B-6983-44AD-A8F3-09E37090156F}"/>
    <cellStyle name="Normal 4 5 3" xfId="13869" xr:uid="{A90DF057-2A2B-402E-889C-5A7813F4DC41}"/>
    <cellStyle name="Normal 4 5 3 10" xfId="13870" xr:uid="{008B722D-590D-4639-B2BB-74CB556682BC}"/>
    <cellStyle name="Normal 4 5 3 11" xfId="13871" xr:uid="{49F0AD24-17DE-4FDA-B864-4F15C5361FDA}"/>
    <cellStyle name="Normal 4 5 3 2" xfId="13872" xr:uid="{44FAA413-8098-4FD8-9916-96F2CDCFC6FB}"/>
    <cellStyle name="Normal 4 5 3 2 2" xfId="13873" xr:uid="{E9582AA4-7169-452E-A1A0-D20F34079915}"/>
    <cellStyle name="Normal 4 5 3 2 2 2" xfId="13874" xr:uid="{1CC01079-23B4-4790-ABF4-33BACB1AA6A3}"/>
    <cellStyle name="Normal 4 5 3 2 3" xfId="13875" xr:uid="{3D501C29-952C-4EEF-B4EB-1329F87B7230}"/>
    <cellStyle name="Normal 4 5 3 2 4" xfId="13876" xr:uid="{B676A2A8-142F-4CE7-A0A4-696C465F90A9}"/>
    <cellStyle name="Normal 4 5 3 2 5" xfId="13877" xr:uid="{44E805A4-CBAA-4FC5-9930-44A29E9BCFFD}"/>
    <cellStyle name="Normal 4 5 3 3" xfId="13878" xr:uid="{6AF788F6-8757-4EEC-A6AF-493D3BD99401}"/>
    <cellStyle name="Normal 4 5 3 3 2" xfId="13879" xr:uid="{AD6FA49E-0BC1-4E7B-94CA-474F8821C1FB}"/>
    <cellStyle name="Normal 4 5 3 4" xfId="13880" xr:uid="{A96E08F0-768D-414B-BF2F-ACB63640FAE8}"/>
    <cellStyle name="Normal 4 5 3 5" xfId="13881" xr:uid="{7005CDF0-DFDD-405D-866A-04E3C6BD58C7}"/>
    <cellStyle name="Normal 4 5 3 6" xfId="13882" xr:uid="{0A879E2D-7153-4D5F-9A65-2D7910C1F113}"/>
    <cellStyle name="Normal 4 5 3 7" xfId="13883" xr:uid="{71A1ACFD-4469-412A-AFEF-E69CA220D08E}"/>
    <cellStyle name="Normal 4 5 3 8" xfId="13884" xr:uid="{0CD883DE-9A1C-4D14-B284-DC1AC744536D}"/>
    <cellStyle name="Normal 4 5 3 9" xfId="13885" xr:uid="{BA3B73BC-35C4-4201-B516-00D7A05E86C4}"/>
    <cellStyle name="Normal 4 5 4" xfId="13886" xr:uid="{50F2BBF4-8E17-4786-927B-04F903D8A38D}"/>
    <cellStyle name="Normal 4 5 4 2" xfId="13887" xr:uid="{A4A67FDE-631E-4B40-9F47-52FF952E4794}"/>
    <cellStyle name="Normal 4 5 4 2 2" xfId="13888" xr:uid="{F2F3B290-5569-401E-8B7A-0F2E0A623F18}"/>
    <cellStyle name="Normal 4 5 4 3" xfId="13889" xr:uid="{3A1BE4CA-3DFE-4DD4-BADA-A24CB8BADA0E}"/>
    <cellStyle name="Normal 4 5 4 4" xfId="13890" xr:uid="{6940F07C-2A37-493D-BCF8-655B0399A0E9}"/>
    <cellStyle name="Normal 4 5 4 5" xfId="13891" xr:uid="{94FE7A58-EE35-4488-BE7A-8AB6B053BD5D}"/>
    <cellStyle name="Normal 4 5 5" xfId="13892" xr:uid="{E91CDEC1-776F-4398-AD2B-9E818B64012D}"/>
    <cellStyle name="Normal 4 5 5 2" xfId="13893" xr:uid="{926761A8-298D-4F94-A56D-15CE9CE1CFF4}"/>
    <cellStyle name="Normal 4 5 6" xfId="13894" xr:uid="{40189E4C-4D59-4033-8D49-C4EB43400247}"/>
    <cellStyle name="Normal 4 5 7" xfId="13895" xr:uid="{3EA2020C-5882-43FD-8F39-DC3985C138E0}"/>
    <cellStyle name="Normal 4 5 8" xfId="13896" xr:uid="{24699990-DA1A-4F96-B32D-21F273D86D1B}"/>
    <cellStyle name="Normal 4 5 9" xfId="13897" xr:uid="{967848DD-2F5E-4D1E-8C77-DC64715631F5}"/>
    <cellStyle name="Normal 4 6" xfId="13898" xr:uid="{AFE0E74D-A28B-49C9-B392-95030FA74E3A}"/>
    <cellStyle name="Normal 4 6 10" xfId="13899" xr:uid="{4FBDDC97-A8DE-4A39-A7D6-AB393C098208}"/>
    <cellStyle name="Normal 4 6 11" xfId="13900" xr:uid="{CA8E0562-DABD-422F-87DA-0FC8E8ACCDB8}"/>
    <cellStyle name="Normal 4 6 12" xfId="13901" xr:uid="{178C7928-C2E6-4DEA-AF87-BC36215ECF5C}"/>
    <cellStyle name="Normal 4 6 13" xfId="13902" xr:uid="{B2B18E72-8AF0-449A-998D-AB39DC725DD8}"/>
    <cellStyle name="Normal 4 6 14" xfId="13903" xr:uid="{B61531D7-E13C-40F6-8E18-AB436F1B4978}"/>
    <cellStyle name="Normal 4 6 2" xfId="13904" xr:uid="{66A91C11-1527-46FE-8537-9DB95EDEBD0E}"/>
    <cellStyle name="Normal 4 6 2 10" xfId="13905" xr:uid="{AFD35BF0-EB72-4548-A028-357AACF26697}"/>
    <cellStyle name="Normal 4 6 2 11" xfId="13906" xr:uid="{FDC7B669-3170-465D-9B03-E8934D2F93DB}"/>
    <cellStyle name="Normal 4 6 2 12" xfId="13907" xr:uid="{F2EB1999-F013-41F2-B0E0-6A818C248AF1}"/>
    <cellStyle name="Normal 4 6 2 13" xfId="13908" xr:uid="{689A22C6-ADF2-4430-A084-9400B9BE05E1}"/>
    <cellStyle name="Normal 4 6 2 2" xfId="13909" xr:uid="{0E22616B-9AE2-4C59-958C-F71D485ED5E9}"/>
    <cellStyle name="Normal 4 6 2 2 10" xfId="13910" xr:uid="{76B27547-8D00-4630-8118-27125F722A22}"/>
    <cellStyle name="Normal 4 6 2 2 11" xfId="13911" xr:uid="{3B5C31EC-9142-4CE6-84EA-DFF959DCFE17}"/>
    <cellStyle name="Normal 4 6 2 2 2" xfId="13912" xr:uid="{A2E691FC-A0F6-4CC2-8EEE-0DD43CC666C7}"/>
    <cellStyle name="Normal 4 6 2 2 2 2" xfId="13913" xr:uid="{D9172ABA-D9E2-4E98-8B00-D6EA562A7756}"/>
    <cellStyle name="Normal 4 6 2 2 2 2 2" xfId="13914" xr:uid="{6E0E4D80-7530-426B-99D0-F50D0E3B6542}"/>
    <cellStyle name="Normal 4 6 2 2 2 3" xfId="13915" xr:uid="{D1BABBD6-3386-4F0D-8C51-B0E16F6AC216}"/>
    <cellStyle name="Normal 4 6 2 2 2 4" xfId="13916" xr:uid="{E8A10ADE-CDB6-4071-8E11-64D66049F4E3}"/>
    <cellStyle name="Normal 4 6 2 2 2 5" xfId="13917" xr:uid="{F38BADAC-A3C5-4619-B1D0-30972F4F2908}"/>
    <cellStyle name="Normal 4 6 2 2 3" xfId="13918" xr:uid="{6AE8EC10-C604-4FAF-9D4A-3320CB8F08F1}"/>
    <cellStyle name="Normal 4 6 2 2 3 2" xfId="13919" xr:uid="{A399DA96-9255-4825-B1D8-D8FE03913A89}"/>
    <cellStyle name="Normal 4 6 2 2 4" xfId="13920" xr:uid="{99236CD3-CDF9-4DE5-9EB6-A82B8BC933E5}"/>
    <cellStyle name="Normal 4 6 2 2 5" xfId="13921" xr:uid="{B8625E58-37C1-4CBA-927B-33B05F3ED24F}"/>
    <cellStyle name="Normal 4 6 2 2 6" xfId="13922" xr:uid="{3731DB58-0D5A-431E-952C-6D358A0F1A59}"/>
    <cellStyle name="Normal 4 6 2 2 7" xfId="13923" xr:uid="{CF6F44FA-819C-4A1E-8992-4CE3156A1A37}"/>
    <cellStyle name="Normal 4 6 2 2 8" xfId="13924" xr:uid="{C70D5D98-4D3E-42F5-91DE-500F80C2DA2C}"/>
    <cellStyle name="Normal 4 6 2 2 9" xfId="13925" xr:uid="{6CF50AC4-6607-45BA-86F6-73BBDD95FBDE}"/>
    <cellStyle name="Normal 4 6 2 3" xfId="13926" xr:uid="{21542676-A674-4753-B398-6B8C953754A3}"/>
    <cellStyle name="Normal 4 6 2 3 2" xfId="13927" xr:uid="{CA43D267-1D67-4CAD-8F59-61C7F15A6F45}"/>
    <cellStyle name="Normal 4 6 2 3 2 2" xfId="13928" xr:uid="{49BF02EE-4C81-4639-A478-68961FAB21F0}"/>
    <cellStyle name="Normal 4 6 2 3 3" xfId="13929" xr:uid="{BBB139CC-A0B4-4F69-8B79-7462FB216E85}"/>
    <cellStyle name="Normal 4 6 2 3 4" xfId="13930" xr:uid="{967395E6-C21E-4244-BC49-98FE3E673205}"/>
    <cellStyle name="Normal 4 6 2 3 5" xfId="13931" xr:uid="{51045E4C-3B8F-4792-A9E2-B871EC17DEDF}"/>
    <cellStyle name="Normal 4 6 2 4" xfId="13932" xr:uid="{74F4F793-9FD3-44DD-8794-51DC43FFF30B}"/>
    <cellStyle name="Normal 4 6 2 4 2" xfId="13933" xr:uid="{DC37D688-5564-44FD-956D-75945124D00C}"/>
    <cellStyle name="Normal 4 6 2 5" xfId="13934" xr:uid="{C5D53FEB-BCB5-4573-AAF6-AB51AE007236}"/>
    <cellStyle name="Normal 4 6 2 6" xfId="13935" xr:uid="{E1617D3F-4F79-44C8-B488-8AE51F96BB96}"/>
    <cellStyle name="Normal 4 6 2 7" xfId="13936" xr:uid="{3025BA37-F97A-46A6-A41B-FCD5E23B0184}"/>
    <cellStyle name="Normal 4 6 2 8" xfId="13937" xr:uid="{A751E526-39E5-4AC4-8517-4A16FB316367}"/>
    <cellStyle name="Normal 4 6 2 9" xfId="13938" xr:uid="{5FCE5D4F-460A-4FB3-8534-74DB8F075B82}"/>
    <cellStyle name="Normal 4 6 3" xfId="13939" xr:uid="{E7216018-3944-4950-8B67-842FAB236704}"/>
    <cellStyle name="Normal 4 6 3 10" xfId="13940" xr:uid="{32464380-4601-48B5-A02C-F15C9A56B775}"/>
    <cellStyle name="Normal 4 6 3 11" xfId="13941" xr:uid="{DE19A0E7-E316-4A7B-AEDF-A3253997F56D}"/>
    <cellStyle name="Normal 4 6 3 2" xfId="13942" xr:uid="{75DE4FB2-DB2B-4675-9EB3-EE47C235FF4E}"/>
    <cellStyle name="Normal 4 6 3 2 2" xfId="13943" xr:uid="{657C9E45-882F-4550-B32D-E117FC5EBCAD}"/>
    <cellStyle name="Normal 4 6 3 2 2 2" xfId="13944" xr:uid="{B2F2C38C-E6FB-4A13-8451-6853DB1F9B67}"/>
    <cellStyle name="Normal 4 6 3 2 3" xfId="13945" xr:uid="{76C50F1C-CABE-4E45-947C-DFEAB9E97818}"/>
    <cellStyle name="Normal 4 6 3 2 4" xfId="13946" xr:uid="{ABC3880C-3F1C-4A48-8601-B65069508690}"/>
    <cellStyle name="Normal 4 6 3 2 5" xfId="13947" xr:uid="{3838F695-8DAA-4915-9142-5943E9C8EC33}"/>
    <cellStyle name="Normal 4 6 3 3" xfId="13948" xr:uid="{C04EB4C0-03EE-4523-B105-A337A5FC17A3}"/>
    <cellStyle name="Normal 4 6 3 3 2" xfId="13949" xr:uid="{6DD7FF37-3779-4B23-984A-7193DAF6B64D}"/>
    <cellStyle name="Normal 4 6 3 4" xfId="13950" xr:uid="{02EAA086-14DB-4603-8637-5A3A05868C61}"/>
    <cellStyle name="Normal 4 6 3 5" xfId="13951" xr:uid="{B49AF581-2C1A-4A5E-B5F4-B101A609E2CF}"/>
    <cellStyle name="Normal 4 6 3 6" xfId="13952" xr:uid="{C80371B2-9F70-48D4-A1D5-3270B7AAC994}"/>
    <cellStyle name="Normal 4 6 3 7" xfId="13953" xr:uid="{CDDF342B-4003-4569-9CAB-DA7F06EC8A5B}"/>
    <cellStyle name="Normal 4 6 3 8" xfId="13954" xr:uid="{EC84D5F3-DA3F-4B36-8F69-F8EE1B0DB3D0}"/>
    <cellStyle name="Normal 4 6 3 9" xfId="13955" xr:uid="{D5DA2C6C-A750-4F9A-AC13-460ABDF5DC2D}"/>
    <cellStyle name="Normal 4 6 4" xfId="13956" xr:uid="{3D740E80-AFDB-4FBA-84F6-74B904E5004A}"/>
    <cellStyle name="Normal 4 6 4 2" xfId="13957" xr:uid="{7A31B5D9-96D9-46EA-8765-0997FAB28063}"/>
    <cellStyle name="Normal 4 6 4 2 2" xfId="13958" xr:uid="{09E9B649-4154-4DFD-B6F9-069403E483C6}"/>
    <cellStyle name="Normal 4 6 4 3" xfId="13959" xr:uid="{D7D6E1E6-3E5E-4AB2-B014-BD7A4614CDDB}"/>
    <cellStyle name="Normal 4 6 4 4" xfId="13960" xr:uid="{789265B6-9F5B-472A-98B1-6B5DF9DEA254}"/>
    <cellStyle name="Normal 4 6 4 5" xfId="13961" xr:uid="{8780F108-9E81-4816-AD6D-DC43FD15EEDD}"/>
    <cellStyle name="Normal 4 6 5" xfId="13962" xr:uid="{DD7F31C8-0768-43CE-8CEB-BEFB3DB092E7}"/>
    <cellStyle name="Normal 4 6 5 2" xfId="13963" xr:uid="{3A06D62A-82E5-41A2-91F4-4655FAF3790D}"/>
    <cellStyle name="Normal 4 6 6" xfId="13964" xr:uid="{A3C97248-DBA1-49F1-9FC4-42384A92E6DF}"/>
    <cellStyle name="Normal 4 6 7" xfId="13965" xr:uid="{140BC0FC-84D7-4E0F-A28D-446DC831CBD5}"/>
    <cellStyle name="Normal 4 6 8" xfId="13966" xr:uid="{238E1755-33A5-4D12-A6A0-924A91FD48A1}"/>
    <cellStyle name="Normal 4 6 9" xfId="13967" xr:uid="{446DC476-2645-41B8-B30C-19D36069FA22}"/>
    <cellStyle name="Normal 4 7" xfId="13968" xr:uid="{B877D2A3-DF68-4465-B93D-721A1CAAFB43}"/>
    <cellStyle name="Normal 4 7 10" xfId="13969" xr:uid="{C5D52A53-0A84-403A-ABEC-86E426627930}"/>
    <cellStyle name="Normal 4 7 11" xfId="13970" xr:uid="{FAE33F25-9869-430A-BC57-68FBAAEA133B}"/>
    <cellStyle name="Normal 4 7 12" xfId="13971" xr:uid="{671C421E-7D26-4D09-9B0D-273516150A9C}"/>
    <cellStyle name="Normal 4 7 13" xfId="13972" xr:uid="{1064CBF8-4B9F-435D-B84C-5947590554FC}"/>
    <cellStyle name="Normal 4 7 14" xfId="13973" xr:uid="{039A73E6-B688-4A6C-B589-AC5985D741C1}"/>
    <cellStyle name="Normal 4 7 2" xfId="13974" xr:uid="{0EBD5EFB-97F0-4402-8D6B-7DCC4D3DE134}"/>
    <cellStyle name="Normal 4 7 2 10" xfId="13975" xr:uid="{4698E0AB-5316-41B8-92AA-C16B634DDAE7}"/>
    <cellStyle name="Normal 4 7 2 11" xfId="13976" xr:uid="{4A556E64-DDBB-435E-A033-EAC92CB899BF}"/>
    <cellStyle name="Normal 4 7 2 12" xfId="13977" xr:uid="{C2F04B50-2B58-4152-B1C3-8F19C3ED0B15}"/>
    <cellStyle name="Normal 4 7 2 13" xfId="13978" xr:uid="{1367CB66-D3C0-4FD6-993D-582776DB7E9A}"/>
    <cellStyle name="Normal 4 7 2 2" xfId="13979" xr:uid="{502A89C3-C8E4-4F83-B93C-041385A730A4}"/>
    <cellStyle name="Normal 4 7 2 2 10" xfId="13980" xr:uid="{1034EF13-E539-4E9E-A320-5A298346DAE1}"/>
    <cellStyle name="Normal 4 7 2 2 11" xfId="13981" xr:uid="{96805AE0-57AA-4C77-8866-6E92CDC5DA08}"/>
    <cellStyle name="Normal 4 7 2 2 2" xfId="13982" xr:uid="{0EAE4F58-E8F7-4648-BC68-F99D918537CB}"/>
    <cellStyle name="Normal 4 7 2 2 2 2" xfId="13983" xr:uid="{713AEE1D-364B-4A35-8CED-D5F00A468186}"/>
    <cellStyle name="Normal 4 7 2 2 2 2 2" xfId="13984" xr:uid="{F8C82360-8DF2-43FB-9044-DE766B0F5E98}"/>
    <cellStyle name="Normal 4 7 2 2 2 3" xfId="13985" xr:uid="{981A1619-7135-4914-9B34-E333B1CA07A0}"/>
    <cellStyle name="Normal 4 7 2 2 2 4" xfId="13986" xr:uid="{FF008188-4D97-4610-B783-3A634A96AFC4}"/>
    <cellStyle name="Normal 4 7 2 2 2 5" xfId="13987" xr:uid="{197E4FAB-2669-4566-BF5B-6BFF9E919FF1}"/>
    <cellStyle name="Normal 4 7 2 2 3" xfId="13988" xr:uid="{18A0D129-B83C-4887-80C1-4D67A428139C}"/>
    <cellStyle name="Normal 4 7 2 2 3 2" xfId="13989" xr:uid="{F3B4912F-5762-4922-ABE4-F3B50D2368E0}"/>
    <cellStyle name="Normal 4 7 2 2 4" xfId="13990" xr:uid="{CDB8369C-8F72-4C62-86C7-D92942EB69EB}"/>
    <cellStyle name="Normal 4 7 2 2 5" xfId="13991" xr:uid="{EDEFD4F4-B299-49F0-96AB-797B3AA56D8B}"/>
    <cellStyle name="Normal 4 7 2 2 6" xfId="13992" xr:uid="{AB2304F9-69BC-41A0-B09F-DDF1D37A5354}"/>
    <cellStyle name="Normal 4 7 2 2 7" xfId="13993" xr:uid="{B276A0AC-AC74-40A2-855F-059E8CE7289F}"/>
    <cellStyle name="Normal 4 7 2 2 8" xfId="13994" xr:uid="{EB2F8FCA-5C23-4DC1-85A8-099217103496}"/>
    <cellStyle name="Normal 4 7 2 2 9" xfId="13995" xr:uid="{F3C37AF2-1966-47B5-8BA1-4BC647544FC4}"/>
    <cellStyle name="Normal 4 7 2 3" xfId="13996" xr:uid="{4B36C698-FAFE-40CA-B7A1-5A34BC00C67D}"/>
    <cellStyle name="Normal 4 7 2 3 2" xfId="13997" xr:uid="{2F39439A-633F-40B8-8B87-CDD35A93DA10}"/>
    <cellStyle name="Normal 4 7 2 3 2 2" xfId="13998" xr:uid="{D5B7EEE2-6FD3-4FA1-AD3E-BD9465FB2ED0}"/>
    <cellStyle name="Normal 4 7 2 3 3" xfId="13999" xr:uid="{3B19F982-863F-499A-9789-5CB9FF3FB101}"/>
    <cellStyle name="Normal 4 7 2 3 4" xfId="14000" xr:uid="{725B6FC8-CDE5-4637-81AB-F3C985EAED13}"/>
    <cellStyle name="Normal 4 7 2 3 5" xfId="14001" xr:uid="{348A7C1B-20B7-4A68-ACFB-33C1E33B1EEF}"/>
    <cellStyle name="Normal 4 7 2 4" xfId="14002" xr:uid="{5264452E-6B4B-4AF2-9E71-6826FB0E5A36}"/>
    <cellStyle name="Normal 4 7 2 4 2" xfId="14003" xr:uid="{DD18E97C-0B20-4CDE-8D88-5BD75D1B088E}"/>
    <cellStyle name="Normal 4 7 2 5" xfId="14004" xr:uid="{AC43D11D-B336-471C-B4EE-0E7411BB2CAA}"/>
    <cellStyle name="Normal 4 7 2 6" xfId="14005" xr:uid="{AC48013E-CAFF-4F48-8406-3375AFC3F256}"/>
    <cellStyle name="Normal 4 7 2 7" xfId="14006" xr:uid="{C513539A-C3DC-4255-95A9-0340B8695E24}"/>
    <cellStyle name="Normal 4 7 2 8" xfId="14007" xr:uid="{2ECAEE14-6E4C-4E38-85BD-80E6A5922260}"/>
    <cellStyle name="Normal 4 7 2 9" xfId="14008" xr:uid="{F9578FEF-AECF-4951-8F34-98AAE9F0B4AD}"/>
    <cellStyle name="Normal 4 7 3" xfId="14009" xr:uid="{53C934F8-E124-48BF-98A9-EE966359E458}"/>
    <cellStyle name="Normal 4 7 3 10" xfId="14010" xr:uid="{EEC4A741-8025-405D-8260-FA9AEACDC486}"/>
    <cellStyle name="Normal 4 7 3 11" xfId="14011" xr:uid="{17E37D0A-0609-449F-B53D-52CDCE8CDFD9}"/>
    <cellStyle name="Normal 4 7 3 2" xfId="14012" xr:uid="{CCE14605-F59F-4B81-8A90-6582FFD7A4E7}"/>
    <cellStyle name="Normal 4 7 3 2 2" xfId="14013" xr:uid="{60AE8DB6-A1DE-44E4-8552-14D342AFB575}"/>
    <cellStyle name="Normal 4 7 3 2 2 2" xfId="14014" xr:uid="{7C58F232-335E-4989-9E1B-FDF8A3532877}"/>
    <cellStyle name="Normal 4 7 3 2 3" xfId="14015" xr:uid="{8609B772-EFEE-46A6-B385-C83CF8E5031C}"/>
    <cellStyle name="Normal 4 7 3 2 4" xfId="14016" xr:uid="{958551BA-D1AB-4180-B759-86E582D487C9}"/>
    <cellStyle name="Normal 4 7 3 2 5" xfId="14017" xr:uid="{26670FDA-701F-43D6-B976-E03CA6728577}"/>
    <cellStyle name="Normal 4 7 3 3" xfId="14018" xr:uid="{A4E3748D-D3B8-4E87-8BD7-91939EC13F1B}"/>
    <cellStyle name="Normal 4 7 3 3 2" xfId="14019" xr:uid="{194395A4-8DB4-42E4-AF9C-7C553A52E6A2}"/>
    <cellStyle name="Normal 4 7 3 4" xfId="14020" xr:uid="{1C892FEA-70A7-4CA3-917D-EE350BD8AA3F}"/>
    <cellStyle name="Normal 4 7 3 5" xfId="14021" xr:uid="{4127F921-5342-4CBF-9CEF-9B474E80D00C}"/>
    <cellStyle name="Normal 4 7 3 6" xfId="14022" xr:uid="{213A4B3F-06FE-44D6-9781-19D6E572C0ED}"/>
    <cellStyle name="Normal 4 7 3 7" xfId="14023" xr:uid="{7787942F-5F3B-42C6-AFAD-6FC05903F1A5}"/>
    <cellStyle name="Normal 4 7 3 8" xfId="14024" xr:uid="{1F171E50-7B38-4C32-BEB7-3E75617123EB}"/>
    <cellStyle name="Normal 4 7 3 9" xfId="14025" xr:uid="{E36D9F54-EC2F-445D-A90A-5A1197F84410}"/>
    <cellStyle name="Normal 4 7 4" xfId="14026" xr:uid="{D29639E8-2157-4139-B69D-541645E2A740}"/>
    <cellStyle name="Normal 4 7 4 2" xfId="14027" xr:uid="{7634FDF1-BA5A-492C-8E05-4A1B6C82259A}"/>
    <cellStyle name="Normal 4 7 4 2 2" xfId="14028" xr:uid="{22BDF441-7E47-445D-94AF-CB3A9F485D0C}"/>
    <cellStyle name="Normal 4 7 4 3" xfId="14029" xr:uid="{AC41EB8A-5A09-402D-A693-37101203294D}"/>
    <cellStyle name="Normal 4 7 4 4" xfId="14030" xr:uid="{2F0CB5F8-1808-472B-8CC0-76304D138ABA}"/>
    <cellStyle name="Normal 4 7 4 5" xfId="14031" xr:uid="{FB131623-B655-4146-A027-41B6AAE088ED}"/>
    <cellStyle name="Normal 4 7 5" xfId="14032" xr:uid="{11D09E1E-FAC2-4475-8AAC-EDB76C0C181B}"/>
    <cellStyle name="Normal 4 7 5 2" xfId="14033" xr:uid="{DF916F5D-30BD-4D62-B8EE-42B8814C13B9}"/>
    <cellStyle name="Normal 4 7 6" xfId="14034" xr:uid="{BA5CD9D1-2B3C-4EB7-B70F-B5A31C461A84}"/>
    <cellStyle name="Normal 4 7 7" xfId="14035" xr:uid="{705C0966-BDF8-401D-983F-FDA7E88702F4}"/>
    <cellStyle name="Normal 4 7 8" xfId="14036" xr:uid="{BA101AB3-FD03-4EEA-9563-31C9206065DA}"/>
    <cellStyle name="Normal 4 7 9" xfId="14037" xr:uid="{6D17A49A-E736-42E1-A24A-737AD012A3EB}"/>
    <cellStyle name="Normal 4 8" xfId="14038" xr:uid="{3EBA11BC-7950-4C07-BF82-1F791B7AB698}"/>
    <cellStyle name="Normal 4 8 10" xfId="14039" xr:uid="{9E9BC3ED-6008-49CC-9F67-F15AA432C508}"/>
    <cellStyle name="Normal 4 8 11" xfId="14040" xr:uid="{38F6B830-B0E6-4733-B1D1-7B4B6CB276DA}"/>
    <cellStyle name="Normal 4 8 12" xfId="14041" xr:uid="{0405E05A-6E5F-4D29-A608-CADDB3E321EA}"/>
    <cellStyle name="Normal 4 8 13" xfId="14042" xr:uid="{3CAE4CC3-D9F1-4FC7-A637-27609BFF72BD}"/>
    <cellStyle name="Normal 4 8 14" xfId="14043" xr:uid="{2AF4EC30-0B81-4E0B-9070-949444E39F00}"/>
    <cellStyle name="Normal 4 8 2" xfId="14044" xr:uid="{36DB5735-E444-4E33-B23F-4AE3AD90AA5A}"/>
    <cellStyle name="Normal 4 8 2 10" xfId="14045" xr:uid="{3B397F74-60A3-40BA-8AA8-9372E6E21FF8}"/>
    <cellStyle name="Normal 4 8 2 11" xfId="14046" xr:uid="{48AA7BD0-E902-4EDC-876F-F3E28F23E09D}"/>
    <cellStyle name="Normal 4 8 2 12" xfId="14047" xr:uid="{4CD5800A-0053-449C-BDD8-195D5E526FB6}"/>
    <cellStyle name="Normal 4 8 2 13" xfId="14048" xr:uid="{8B7644C4-9904-4A8C-8EAB-36649812D4E0}"/>
    <cellStyle name="Normal 4 8 2 2" xfId="14049" xr:uid="{729641CE-A255-4F50-B50C-B052F523C843}"/>
    <cellStyle name="Normal 4 8 2 2 10" xfId="14050" xr:uid="{026E6EA3-DCE1-4D6B-B882-2F0321E26F83}"/>
    <cellStyle name="Normal 4 8 2 2 11" xfId="14051" xr:uid="{4035DF3F-1AB8-4CD1-BF9B-B6AAF7542223}"/>
    <cellStyle name="Normal 4 8 2 2 2" xfId="14052" xr:uid="{7C2C6DA3-01D5-4981-BFDB-5F55A5C61F96}"/>
    <cellStyle name="Normal 4 8 2 2 2 2" xfId="14053" xr:uid="{4732E802-5226-4AFA-A0D1-B03C0A2E37FD}"/>
    <cellStyle name="Normal 4 8 2 2 2 2 2" xfId="14054" xr:uid="{FBA87CD6-D3F0-4DFC-8507-2B992FA5CB9E}"/>
    <cellStyle name="Normal 4 8 2 2 2 3" xfId="14055" xr:uid="{211F3D06-0D03-4808-99A3-8991C5F71B17}"/>
    <cellStyle name="Normal 4 8 2 2 2 4" xfId="14056" xr:uid="{308C76F8-5A8D-457C-B6B8-B9F74595B3D6}"/>
    <cellStyle name="Normal 4 8 2 2 2 5" xfId="14057" xr:uid="{87E52CF9-B7D4-445E-BD26-52E7071AE281}"/>
    <cellStyle name="Normal 4 8 2 2 3" xfId="14058" xr:uid="{F79752F2-812E-4105-B06E-BD42660ADAAD}"/>
    <cellStyle name="Normal 4 8 2 2 3 2" xfId="14059" xr:uid="{85D01552-C998-4E43-9171-11BAF34E72CF}"/>
    <cellStyle name="Normal 4 8 2 2 4" xfId="14060" xr:uid="{47421E4A-1A18-4DA0-A11B-3EC1C7928B59}"/>
    <cellStyle name="Normal 4 8 2 2 5" xfId="14061" xr:uid="{863B89FF-AA52-40EF-AAF3-E2B5F36C356A}"/>
    <cellStyle name="Normal 4 8 2 2 6" xfId="14062" xr:uid="{F45CEFBC-FC5B-438E-9E4C-AA98E1507FB8}"/>
    <cellStyle name="Normal 4 8 2 2 7" xfId="14063" xr:uid="{A2C9F35E-C22F-47F5-B041-808F2746CA9D}"/>
    <cellStyle name="Normal 4 8 2 2 8" xfId="14064" xr:uid="{CA4B63FE-2951-44A5-AFC0-FD4985CC9B25}"/>
    <cellStyle name="Normal 4 8 2 2 9" xfId="14065" xr:uid="{F4CF28FA-3FD2-4DEA-BBB1-EB27F6A593F5}"/>
    <cellStyle name="Normal 4 8 2 3" xfId="14066" xr:uid="{A343554C-698E-434D-9A07-8AA6FFB975D3}"/>
    <cellStyle name="Normal 4 8 2 3 2" xfId="14067" xr:uid="{02C3215E-E1E8-461A-87A5-CA781DDFE11C}"/>
    <cellStyle name="Normal 4 8 2 3 2 2" xfId="14068" xr:uid="{49F7FE9C-297C-4232-968F-4F0C976DC5DD}"/>
    <cellStyle name="Normal 4 8 2 3 3" xfId="14069" xr:uid="{A50B54EA-D8CA-4C1C-99DA-99BD6A5C08A8}"/>
    <cellStyle name="Normal 4 8 2 3 4" xfId="14070" xr:uid="{A75A0502-7512-4963-BFA9-8F2D4471C050}"/>
    <cellStyle name="Normal 4 8 2 3 5" xfId="14071" xr:uid="{CBEF3E03-2073-47E8-B4D5-D546D798D228}"/>
    <cellStyle name="Normal 4 8 2 4" xfId="14072" xr:uid="{6A6EA273-C1A2-4763-B6C3-C4841351B0FC}"/>
    <cellStyle name="Normal 4 8 2 4 2" xfId="14073" xr:uid="{52F54D68-D7C0-4CDD-B5EE-CE74A22B4303}"/>
    <cellStyle name="Normal 4 8 2 5" xfId="14074" xr:uid="{DDF67ECF-E917-4E7D-8E6C-CD9582012FAC}"/>
    <cellStyle name="Normal 4 8 2 6" xfId="14075" xr:uid="{EFD551CE-9AD2-4AD4-91B1-FCBE96B5CF96}"/>
    <cellStyle name="Normal 4 8 2 7" xfId="14076" xr:uid="{C45C0459-75B6-426A-B34B-8FA3831DEF9C}"/>
    <cellStyle name="Normal 4 8 2 8" xfId="14077" xr:uid="{EDCD8000-8AFB-48CE-8921-EC61886DB759}"/>
    <cellStyle name="Normal 4 8 2 9" xfId="14078" xr:uid="{AF61BD49-02AF-4C1B-8B86-A3E05393DBE7}"/>
    <cellStyle name="Normal 4 8 3" xfId="14079" xr:uid="{C7E2A7AF-F94A-4013-9604-4F65450B30AC}"/>
    <cellStyle name="Normal 4 8 3 10" xfId="14080" xr:uid="{763C2140-2817-4382-BD4E-7C4438A05CD1}"/>
    <cellStyle name="Normal 4 8 3 11" xfId="14081" xr:uid="{47F0DE2A-5096-4DD5-BEB5-9D2B6E4088D0}"/>
    <cellStyle name="Normal 4 8 3 2" xfId="14082" xr:uid="{38CAF4DB-5A8A-4762-B3EF-605195E17F99}"/>
    <cellStyle name="Normal 4 8 3 2 2" xfId="14083" xr:uid="{7DE76D21-911E-408A-8CFD-35373D6E1C45}"/>
    <cellStyle name="Normal 4 8 3 2 2 2" xfId="14084" xr:uid="{90B037D9-D367-4063-BAFB-574A0809B602}"/>
    <cellStyle name="Normal 4 8 3 2 3" xfId="14085" xr:uid="{84DD792F-6878-4FE5-A394-61D222A476D7}"/>
    <cellStyle name="Normal 4 8 3 2 4" xfId="14086" xr:uid="{F36E5CCC-CF32-4E30-A706-8AEE53EE58E7}"/>
    <cellStyle name="Normal 4 8 3 2 5" xfId="14087" xr:uid="{98AB8265-8D37-48A9-94ED-419022C1BBD8}"/>
    <cellStyle name="Normal 4 8 3 3" xfId="14088" xr:uid="{293E14E9-5DEC-45D3-A76B-CD3B54F01022}"/>
    <cellStyle name="Normal 4 8 3 3 2" xfId="14089" xr:uid="{A7003F7B-B2F1-4ABE-9FA1-4E167AD081D6}"/>
    <cellStyle name="Normal 4 8 3 4" xfId="14090" xr:uid="{268778A2-183A-4814-8040-35F97B5C5B51}"/>
    <cellStyle name="Normal 4 8 3 5" xfId="14091" xr:uid="{6AF1A3C5-1E25-41D0-BEFC-5963D8CA5516}"/>
    <cellStyle name="Normal 4 8 3 6" xfId="14092" xr:uid="{3E7F1C19-7D88-42B6-BA73-E7FA140F4649}"/>
    <cellStyle name="Normal 4 8 3 7" xfId="14093" xr:uid="{222C2EF7-FEF1-4EC5-B964-F6638E9D23A8}"/>
    <cellStyle name="Normal 4 8 3 8" xfId="14094" xr:uid="{F1667BF3-57BF-49D2-8297-6026E0269A1E}"/>
    <cellStyle name="Normal 4 8 3 9" xfId="14095" xr:uid="{AB65EC87-3FCA-4C9B-BD70-F3B2B6078CB1}"/>
    <cellStyle name="Normal 4 8 4" xfId="14096" xr:uid="{FE5A184A-2DCE-48CB-8919-2BA8904FA7B9}"/>
    <cellStyle name="Normal 4 8 4 2" xfId="14097" xr:uid="{8D3EF873-DBC2-49D7-91C6-21A1BD78700C}"/>
    <cellStyle name="Normal 4 8 4 2 2" xfId="14098" xr:uid="{0269E204-9315-4949-AC2D-87D41A08A27D}"/>
    <cellStyle name="Normal 4 8 4 3" xfId="14099" xr:uid="{35D93380-4B09-4E0E-92AD-F2FA721EF39C}"/>
    <cellStyle name="Normal 4 8 4 4" xfId="14100" xr:uid="{BBD80CFB-2279-47A2-815D-DBBDAF989CE9}"/>
    <cellStyle name="Normal 4 8 4 5" xfId="14101" xr:uid="{823849C0-9C34-409B-975A-67211FC502BD}"/>
    <cellStyle name="Normal 4 8 5" xfId="14102" xr:uid="{F5501A2D-AD36-43DC-B26F-ACC55F9C59F0}"/>
    <cellStyle name="Normal 4 8 5 2" xfId="14103" xr:uid="{131E93D0-EDA9-43E1-A504-0D65D1F1E268}"/>
    <cellStyle name="Normal 4 8 6" xfId="14104" xr:uid="{14C0BF54-2AEE-4CD7-B844-EE3E63722561}"/>
    <cellStyle name="Normal 4 8 7" xfId="14105" xr:uid="{EE638347-6975-4CBE-9211-31006C8169A1}"/>
    <cellStyle name="Normal 4 8 8" xfId="14106" xr:uid="{3963481A-6D72-4A03-B125-D1F790483F63}"/>
    <cellStyle name="Normal 4 8 9" xfId="14107" xr:uid="{E7F17A79-DDA0-4EBF-8F70-DA958E888D3F}"/>
    <cellStyle name="Normal 4 9" xfId="14108" xr:uid="{8DF67F1E-A8C0-45C2-A1EB-42D372C5D40D}"/>
    <cellStyle name="Normal 4 9 10" xfId="14109" xr:uid="{DCDB8853-86B3-44A7-B4FD-E6CACF7B2740}"/>
    <cellStyle name="Normal 4 9 11" xfId="14110" xr:uid="{EF8D3322-D8D3-42F9-8ECB-E4A291EA25D7}"/>
    <cellStyle name="Normal 4 9 12" xfId="14111" xr:uid="{C5A89143-BB73-4544-A799-4E6627A285A9}"/>
    <cellStyle name="Normal 4 9 13" xfId="14112" xr:uid="{F31B8DDD-5EE5-485C-8E65-4C263E8D14AE}"/>
    <cellStyle name="Normal 4 9 14" xfId="14113" xr:uid="{7BEC03A9-A0F3-4474-BA5B-465362D02F08}"/>
    <cellStyle name="Normal 4 9 2" xfId="14114" xr:uid="{B8D40A24-B2DD-4515-BC09-85FD5258B995}"/>
    <cellStyle name="Normal 4 9 2 10" xfId="14115" xr:uid="{88816FA1-025C-4373-B8C3-E3BCA4606D9E}"/>
    <cellStyle name="Normal 4 9 2 11" xfId="14116" xr:uid="{DE0ED9FD-A4DE-454E-BABC-1D09C0D134CA}"/>
    <cellStyle name="Normal 4 9 2 12" xfId="14117" xr:uid="{589EA831-0D5E-4525-A3EF-266F4A36A43B}"/>
    <cellStyle name="Normal 4 9 2 13" xfId="14118" xr:uid="{47BF7E34-F9B7-4B54-A97D-2A6B650478D3}"/>
    <cellStyle name="Normal 4 9 2 2" xfId="14119" xr:uid="{7F7BA21F-D235-4997-9DB7-581EC62344F8}"/>
    <cellStyle name="Normal 4 9 2 2 10" xfId="14120" xr:uid="{46ACB35C-532B-4173-BC39-96DC314C019A}"/>
    <cellStyle name="Normal 4 9 2 2 11" xfId="14121" xr:uid="{CCDA6987-4D75-4ABB-A306-5022CA086BC7}"/>
    <cellStyle name="Normal 4 9 2 2 2" xfId="14122" xr:uid="{7F8918CD-7566-4B22-A8C6-9F0A66D4726F}"/>
    <cellStyle name="Normal 4 9 2 2 2 2" xfId="14123" xr:uid="{6818F44C-9483-48DE-87EC-9B5FCC2EF2E2}"/>
    <cellStyle name="Normal 4 9 2 2 2 2 2" xfId="14124" xr:uid="{99D42892-B146-4F8B-BE9B-20DA1E39A747}"/>
    <cellStyle name="Normal 4 9 2 2 2 3" xfId="14125" xr:uid="{00FC3888-D5E4-4BDD-9F1F-76CEE55477F9}"/>
    <cellStyle name="Normal 4 9 2 2 2 4" xfId="14126" xr:uid="{6E806323-755B-4C54-87D3-9FB3AF82D502}"/>
    <cellStyle name="Normal 4 9 2 2 2 5" xfId="14127" xr:uid="{A3541604-B85E-40AD-A877-6BDF61C5A63B}"/>
    <cellStyle name="Normal 4 9 2 2 3" xfId="14128" xr:uid="{D3A3E3FC-C484-4DC9-BF97-CE1D1440E761}"/>
    <cellStyle name="Normal 4 9 2 2 3 2" xfId="14129" xr:uid="{E359BB06-2E38-4A45-B189-51814055ADE8}"/>
    <cellStyle name="Normal 4 9 2 2 4" xfId="14130" xr:uid="{B6667F40-3BB2-4EDB-B621-1427F25F68AF}"/>
    <cellStyle name="Normal 4 9 2 2 5" xfId="14131" xr:uid="{871E72F0-CE95-4FF6-97DD-2ADBCC597E12}"/>
    <cellStyle name="Normal 4 9 2 2 6" xfId="14132" xr:uid="{2926ADB0-A863-4DAF-BFAD-2802A6F54EE5}"/>
    <cellStyle name="Normal 4 9 2 2 7" xfId="14133" xr:uid="{64B1D04F-38BD-4F2B-B8E4-1F4C5A17011F}"/>
    <cellStyle name="Normal 4 9 2 2 8" xfId="14134" xr:uid="{617C9854-934B-4B19-9152-8A5355143CF4}"/>
    <cellStyle name="Normal 4 9 2 2 9" xfId="14135" xr:uid="{C087C5CD-3E45-4134-9235-B0E4E5C9E5DF}"/>
    <cellStyle name="Normal 4 9 2 3" xfId="14136" xr:uid="{E9641896-A2DA-4868-B682-7588212A7616}"/>
    <cellStyle name="Normal 4 9 2 3 2" xfId="14137" xr:uid="{809F0308-A112-4D97-B2F0-2A8A64AD2122}"/>
    <cellStyle name="Normal 4 9 2 3 2 2" xfId="14138" xr:uid="{70E8D5FF-3991-4C2E-8E23-AF9A643D4A56}"/>
    <cellStyle name="Normal 4 9 2 3 3" xfId="14139" xr:uid="{83B4F58A-AF28-4F9E-A4A1-40B4352533C3}"/>
    <cellStyle name="Normal 4 9 2 3 4" xfId="14140" xr:uid="{31514BBD-6942-4515-AFA8-F2D87CCAC1B1}"/>
    <cellStyle name="Normal 4 9 2 3 5" xfId="14141" xr:uid="{7B7596D5-061E-467A-A3AF-BE80ADD7B580}"/>
    <cellStyle name="Normal 4 9 2 4" xfId="14142" xr:uid="{C9648CD7-082E-450D-9F08-3D2C223C502A}"/>
    <cellStyle name="Normal 4 9 2 4 2" xfId="14143" xr:uid="{60A4A41D-0CBC-4972-ADBB-6D44E16F104E}"/>
    <cellStyle name="Normal 4 9 2 5" xfId="14144" xr:uid="{7812BCB2-8B4E-496F-B9BD-8C3F3C90379A}"/>
    <cellStyle name="Normal 4 9 2 6" xfId="14145" xr:uid="{ACEDA4A1-A2EB-4761-A6E9-661F95BA2C6B}"/>
    <cellStyle name="Normal 4 9 2 7" xfId="14146" xr:uid="{314244FB-9988-4EE0-9C68-4E09E1CC1548}"/>
    <cellStyle name="Normal 4 9 2 8" xfId="14147" xr:uid="{3E620CE1-0C91-4DF1-8263-DF02702EC6FF}"/>
    <cellStyle name="Normal 4 9 2 9" xfId="14148" xr:uid="{E77E1EF1-3213-4B82-9C62-AB6C5641EEF6}"/>
    <cellStyle name="Normal 4 9 3" xfId="14149" xr:uid="{105C167C-4DB8-406C-99B9-1A2745E5F0F6}"/>
    <cellStyle name="Normal 4 9 3 10" xfId="14150" xr:uid="{24BB93B1-563D-4863-8CC9-58C219580B1D}"/>
    <cellStyle name="Normal 4 9 3 11" xfId="14151" xr:uid="{E9E7B9BA-DE2A-44B9-8C5F-EDFC2C9E7F49}"/>
    <cellStyle name="Normal 4 9 3 2" xfId="14152" xr:uid="{76011112-BA69-457F-B0C4-694E12C03082}"/>
    <cellStyle name="Normal 4 9 3 2 2" xfId="14153" xr:uid="{5B723235-B148-420A-9526-6EFB253F1E1F}"/>
    <cellStyle name="Normal 4 9 3 2 2 2" xfId="14154" xr:uid="{A6CB83E4-B924-44A1-9294-2A6375284FBA}"/>
    <cellStyle name="Normal 4 9 3 2 3" xfId="14155" xr:uid="{08DC8B6B-B3BE-4A4E-9566-ADBE22448D08}"/>
    <cellStyle name="Normal 4 9 3 2 4" xfId="14156" xr:uid="{ADB9AFA7-977A-4177-87CF-EC1060962220}"/>
    <cellStyle name="Normal 4 9 3 2 5" xfId="14157" xr:uid="{18370BCF-C26D-4A4A-AA32-A034B2396147}"/>
    <cellStyle name="Normal 4 9 3 3" xfId="14158" xr:uid="{42E9633B-C077-4D2C-B71A-0AAE471C42B1}"/>
    <cellStyle name="Normal 4 9 3 3 2" xfId="14159" xr:uid="{B5F4073F-7594-402D-BAA8-AE8A4A944DF4}"/>
    <cellStyle name="Normal 4 9 3 4" xfId="14160" xr:uid="{1AFAFFA1-6262-4279-82C2-3FBDBAA8E3DB}"/>
    <cellStyle name="Normal 4 9 3 5" xfId="14161" xr:uid="{8C71E677-C07E-45C0-ADED-04D34E131F01}"/>
    <cellStyle name="Normal 4 9 3 6" xfId="14162" xr:uid="{27D7870C-1B50-483A-B0F0-46DCCF826F7E}"/>
    <cellStyle name="Normal 4 9 3 7" xfId="14163" xr:uid="{14E8C60E-C239-4B3C-B1B3-24E7635D0107}"/>
    <cellStyle name="Normal 4 9 3 8" xfId="14164" xr:uid="{6270A10C-8DB0-4EAF-A1E3-D6EA553883BF}"/>
    <cellStyle name="Normal 4 9 3 9" xfId="14165" xr:uid="{4098450A-5690-4466-BFB6-1B10BCEDF4D2}"/>
    <cellStyle name="Normal 4 9 4" xfId="14166" xr:uid="{1E71E5BA-3D87-486B-9D12-22BFB85B8596}"/>
    <cellStyle name="Normal 4 9 4 2" xfId="14167" xr:uid="{1E3A7AB1-AC89-400B-9F96-F2C9F22B8CE3}"/>
    <cellStyle name="Normal 4 9 4 2 2" xfId="14168" xr:uid="{3A08D7C2-3899-48A5-807B-C5B43AE4074C}"/>
    <cellStyle name="Normal 4 9 4 3" xfId="14169" xr:uid="{5FC518DA-DD98-4602-8AC5-4B018A12818A}"/>
    <cellStyle name="Normal 4 9 4 4" xfId="14170" xr:uid="{42E25236-AE9D-4D64-B579-933A19605C3C}"/>
    <cellStyle name="Normal 4 9 4 5" xfId="14171" xr:uid="{C3EF64D3-146F-4852-A3E9-238A0236EFEA}"/>
    <cellStyle name="Normal 4 9 5" xfId="14172" xr:uid="{F0171AC1-07EA-4B95-A633-37E3642529B0}"/>
    <cellStyle name="Normal 4 9 5 2" xfId="14173" xr:uid="{DA203D23-B284-4866-9237-C6C7AF9F4CE7}"/>
    <cellStyle name="Normal 4 9 6" xfId="14174" xr:uid="{C72EFF24-C83D-4D8C-80F6-90DF85126798}"/>
    <cellStyle name="Normal 4 9 7" xfId="14175" xr:uid="{7B2004EE-EA6F-4CD9-8841-2E4FC7F6FF9D}"/>
    <cellStyle name="Normal 4 9 8" xfId="14176" xr:uid="{AFD63D93-A1B7-48FC-92D7-9989976F4254}"/>
    <cellStyle name="Normal 4 9 9" xfId="14177" xr:uid="{AF18361A-956E-47D7-82A3-447C168046AB}"/>
    <cellStyle name="Normal 40" xfId="14178" xr:uid="{3329D9C1-CCA0-4DC6-A407-65118A4BE01B}"/>
    <cellStyle name="Normal 40 10" xfId="14179" xr:uid="{0CAE1763-B93B-4F75-96AD-C5E0BDF948CE}"/>
    <cellStyle name="Normal 40 11" xfId="14180" xr:uid="{D1639913-7373-4E1B-BC57-0FCEED31F5A6}"/>
    <cellStyle name="Normal 40 12" xfId="14181" xr:uid="{3E87F710-5692-4867-9A6C-97B5926661AB}"/>
    <cellStyle name="Normal 40 13" xfId="14182" xr:uid="{405AF628-D893-4F09-B06C-EDA68330A9BE}"/>
    <cellStyle name="Normal 40 14" xfId="14183" xr:uid="{23432D1A-ABB9-4F81-B81D-2EA2D7072A15}"/>
    <cellStyle name="Normal 40 15" xfId="14184" xr:uid="{EC21E181-75D5-4284-8115-0640FE84D29C}"/>
    <cellStyle name="Normal 40 2" xfId="14185" xr:uid="{8ACDE92A-06D9-46CF-AA4C-CF3F91C63F0E}"/>
    <cellStyle name="Normal 40 2 10" xfId="14186" xr:uid="{9EF8D0F7-861D-4180-9139-18AD941E68FA}"/>
    <cellStyle name="Normal 40 2 11" xfId="14187" xr:uid="{7E264DE4-3FF8-4113-B9DE-A0F54BD65024}"/>
    <cellStyle name="Normal 40 2 12" xfId="14188" xr:uid="{7956B731-7C36-4A78-BA78-D62E87C97FA7}"/>
    <cellStyle name="Normal 40 2 13" xfId="14189" xr:uid="{C9DB0515-1E73-4DA1-AAC5-07230020F8A8}"/>
    <cellStyle name="Normal 40 2 2" xfId="14190" xr:uid="{61428533-DE69-4F6E-98FE-9C09DCED0031}"/>
    <cellStyle name="Normal 40 2 2 10" xfId="14191" xr:uid="{F882878B-982D-4F0C-9E17-4F84163E18AE}"/>
    <cellStyle name="Normal 40 2 2 11" xfId="14192" xr:uid="{4A61248B-C4DC-4F06-8F54-3A5EBB30446C}"/>
    <cellStyle name="Normal 40 2 2 2" xfId="14193" xr:uid="{DB69B524-F3DF-475C-B793-3A0F119304DF}"/>
    <cellStyle name="Normal 40 2 2 2 2" xfId="14194" xr:uid="{F29D2079-D641-431D-A43F-766DE12D1FFD}"/>
    <cellStyle name="Normal 40 2 2 2 2 2" xfId="14195" xr:uid="{B51339FE-5547-4DAB-8C1A-C2C13D139403}"/>
    <cellStyle name="Normal 40 2 2 2 3" xfId="14196" xr:uid="{E14FE925-667F-4D0B-B412-A4381EDF83DB}"/>
    <cellStyle name="Normal 40 2 2 2 4" xfId="14197" xr:uid="{54DAE744-5CA9-4D40-AEF6-A973FBFCC24B}"/>
    <cellStyle name="Normal 40 2 2 2 5" xfId="14198" xr:uid="{46F3CA35-2CA8-4F9F-B70E-3BBCB638D51E}"/>
    <cellStyle name="Normal 40 2 2 3" xfId="14199" xr:uid="{6BBB7707-F0C9-4BB0-A140-CEE10EA6282F}"/>
    <cellStyle name="Normal 40 2 2 3 2" xfId="14200" xr:uid="{E7A59AB5-9359-4883-89AD-3DC7399585F1}"/>
    <cellStyle name="Normal 40 2 2 4" xfId="14201" xr:uid="{F587325A-66C6-4DFE-9C22-288A7D088789}"/>
    <cellStyle name="Normal 40 2 2 5" xfId="14202" xr:uid="{380CBC80-3080-45F5-BBB0-10B74993B931}"/>
    <cellStyle name="Normal 40 2 2 6" xfId="14203" xr:uid="{6740E600-8204-4D0B-9C64-43C039DED4B2}"/>
    <cellStyle name="Normal 40 2 2 7" xfId="14204" xr:uid="{717ADC83-03D6-4E1A-AF0A-24A13362B5C2}"/>
    <cellStyle name="Normal 40 2 2 8" xfId="14205" xr:uid="{B268E557-2459-462D-991C-D145178A0C9C}"/>
    <cellStyle name="Normal 40 2 2 9" xfId="14206" xr:uid="{7B613AE0-C5A6-4972-A7A1-AE164FFC11B2}"/>
    <cellStyle name="Normal 40 2 3" xfId="14207" xr:uid="{C7BB9709-7C17-49B1-BBED-17511554D32B}"/>
    <cellStyle name="Normal 40 2 3 2" xfId="14208" xr:uid="{91F4A943-12DD-4471-8571-0257F6310710}"/>
    <cellStyle name="Normal 40 2 3 2 2" xfId="14209" xr:uid="{421160DE-CF5A-441A-8BFC-778B25E9699D}"/>
    <cellStyle name="Normal 40 2 3 3" xfId="14210" xr:uid="{14782F2C-118A-4F15-8A38-470DD52E8274}"/>
    <cellStyle name="Normal 40 2 3 4" xfId="14211" xr:uid="{6556AEFD-2AE4-47CF-A740-CF79D936AABE}"/>
    <cellStyle name="Normal 40 2 3 5" xfId="14212" xr:uid="{91CAF1C3-F093-4F8F-BEB7-0F741EA46F8C}"/>
    <cellStyle name="Normal 40 2 4" xfId="14213" xr:uid="{EB93E202-6A62-4F47-A5CB-11EC4F4D934D}"/>
    <cellStyle name="Normal 40 2 4 2" xfId="14214" xr:uid="{12C21B1F-5D7A-4F9B-B7DA-6E6DC40CFC83}"/>
    <cellStyle name="Normal 40 2 5" xfId="14215" xr:uid="{D6923479-8EF9-4544-A9A3-52E39A1AEB66}"/>
    <cellStyle name="Normal 40 2 6" xfId="14216" xr:uid="{E2B81546-BC40-453A-9979-6BCE64A5D35B}"/>
    <cellStyle name="Normal 40 2 7" xfId="14217" xr:uid="{FE269DC5-E025-4DFB-86AB-4E57730BB2C0}"/>
    <cellStyle name="Normal 40 2 8" xfId="14218" xr:uid="{861A058B-3BC2-4BA0-AE54-438222AC6641}"/>
    <cellStyle name="Normal 40 2 9" xfId="14219" xr:uid="{C59D1753-0304-4450-BE18-6DEA31DAF638}"/>
    <cellStyle name="Normal 40 3" xfId="14220" xr:uid="{7F8388C8-BF19-469B-83CA-1306BA0AAC2F}"/>
    <cellStyle name="Normal 40 3 10" xfId="14221" xr:uid="{1CA34570-CE8C-4306-AB5F-C8AF5E25B56D}"/>
    <cellStyle name="Normal 40 3 11" xfId="14222" xr:uid="{3C682CBD-C447-4931-9E23-CB2F02350B8D}"/>
    <cellStyle name="Normal 40 3 2" xfId="14223" xr:uid="{9E50DBAF-B9E7-4655-B136-B238CBB7D8D4}"/>
    <cellStyle name="Normal 40 3 2 2" xfId="14224" xr:uid="{EE20E61C-BEA4-4CBB-A6BE-7E82658C5D2F}"/>
    <cellStyle name="Normal 40 3 2 2 2" xfId="14225" xr:uid="{36097D93-262C-4C9E-9157-2C1C09D7121A}"/>
    <cellStyle name="Normal 40 3 2 3" xfId="14226" xr:uid="{86634D88-E8BE-4CAA-994E-7BEB8BD7FAD8}"/>
    <cellStyle name="Normal 40 3 2 4" xfId="14227" xr:uid="{E7E9B4B1-757A-4942-95BF-5E45E8F1202E}"/>
    <cellStyle name="Normal 40 3 2 5" xfId="14228" xr:uid="{CF19AB31-A755-435D-817A-E9C967133621}"/>
    <cellStyle name="Normal 40 3 3" xfId="14229" xr:uid="{DED4B275-528B-474A-904A-ECDF4D2B2B67}"/>
    <cellStyle name="Normal 40 3 3 2" xfId="14230" xr:uid="{6BCD1BA3-F270-4153-BC82-73ACB6E7E38B}"/>
    <cellStyle name="Normal 40 3 4" xfId="14231" xr:uid="{E89245EF-48D5-4F69-844E-F262BA6F6695}"/>
    <cellStyle name="Normal 40 3 5" xfId="14232" xr:uid="{C2689898-D6AE-47DB-96E3-EDBC06F71268}"/>
    <cellStyle name="Normal 40 3 6" xfId="14233" xr:uid="{9D0592B8-0F16-4721-9743-55E943ECBDC2}"/>
    <cellStyle name="Normal 40 3 7" xfId="14234" xr:uid="{4523C014-45D8-4AAB-834F-968F60A5C54C}"/>
    <cellStyle name="Normal 40 3 8" xfId="14235" xr:uid="{4DCBE694-F4E7-4FB3-9B04-2FDA5AEB9543}"/>
    <cellStyle name="Normal 40 3 9" xfId="14236" xr:uid="{B5315127-C608-4B74-B5A6-B3789E8B3CA2}"/>
    <cellStyle name="Normal 40 4" xfId="14237" xr:uid="{ED720D8B-69B2-477E-AD00-572959B83877}"/>
    <cellStyle name="Normal 40 4 2" xfId="14238" xr:uid="{D0D3DFD6-4C77-4768-BB49-EC50F7A2E8BA}"/>
    <cellStyle name="Normal 40 4 2 2" xfId="14239" xr:uid="{5738ADC9-6AEE-4DD9-BA91-949830FE7A66}"/>
    <cellStyle name="Normal 40 4 3" xfId="14240" xr:uid="{8EBAF530-34B8-4B95-ACC0-14CF4A365183}"/>
    <cellStyle name="Normal 40 4 4" xfId="14241" xr:uid="{954257B2-0ECE-4C60-AFEF-92CBCE4A5B63}"/>
    <cellStyle name="Normal 40 4 5" xfId="14242" xr:uid="{3196B5B2-E4D7-4C6E-B571-056934639E51}"/>
    <cellStyle name="Normal 40 5" xfId="14243" xr:uid="{AE15055B-3113-4537-830F-6225216BF954}"/>
    <cellStyle name="Normal 40 5 2" xfId="14244" xr:uid="{A755E5B3-A789-4D65-95BC-FA76246CA628}"/>
    <cellStyle name="Normal 40 6" xfId="14245" xr:uid="{B26A2C3D-74CF-4E1F-90AB-A8F724480E6D}"/>
    <cellStyle name="Normal 40 7" xfId="14246" xr:uid="{028E71EB-CF15-497A-8BF8-E1B4AEDE5F77}"/>
    <cellStyle name="Normal 40 8" xfId="14247" xr:uid="{399C4EFD-1B68-4804-82FA-50423B51F10F}"/>
    <cellStyle name="Normal 40 9" xfId="14248" xr:uid="{4FF0ED42-EF55-4811-BB2A-6C2D5CF3D648}"/>
    <cellStyle name="Normal 41" xfId="14249" xr:uid="{6083B03F-9387-4A33-B00F-E79924E3E00E}"/>
    <cellStyle name="Normal 41 2" xfId="14250" xr:uid="{66DDEE23-2665-4F4C-AD75-EE526079C346}"/>
    <cellStyle name="Normal 41 3" xfId="14251" xr:uid="{56BCA824-7EBF-4725-A1E4-98CBB15A20A7}"/>
    <cellStyle name="Normal 42" xfId="14252" xr:uid="{2BB104F4-83AE-46EC-B9BD-ED4202F2D340}"/>
    <cellStyle name="Normal 42 2" xfId="14253" xr:uid="{04DD20A3-E832-4D7E-A90D-918F2C45BC69}"/>
    <cellStyle name="Normal 42 3" xfId="14254" xr:uid="{67B3EF40-BB0F-439F-9888-33D101F0D577}"/>
    <cellStyle name="Normal 43" xfId="14255" xr:uid="{3B8596C5-B50A-4588-ABBF-60B4D84A5836}"/>
    <cellStyle name="Normal 43 2" xfId="14256" xr:uid="{BDBF7950-7EA4-4DE3-B630-143A1070BD85}"/>
    <cellStyle name="Normal 43 3" xfId="14257" xr:uid="{443BA447-CC70-4DF4-AE23-66E66F3E8540}"/>
    <cellStyle name="Normal 44" xfId="14258" xr:uid="{37C3340B-6099-40C7-8CAF-F00AB7D324F2}"/>
    <cellStyle name="Normal 44 2" xfId="14259" xr:uid="{44DA0278-F226-4EAD-93A3-9F18D18737E9}"/>
    <cellStyle name="Normal 44 3" xfId="14260" xr:uid="{7046EF99-2022-4AF8-BD3C-87DD0E042EB4}"/>
    <cellStyle name="Normal 45" xfId="14261" xr:uid="{65F1124B-BDE8-4D46-A429-1F8D3E627C59}"/>
    <cellStyle name="Normal 45 2" xfId="14262" xr:uid="{B9A374BF-1BF9-4AB8-BFB0-7311DFC80FF8}"/>
    <cellStyle name="Normal 45 3" xfId="14263" xr:uid="{5345F794-005A-47C8-ADD1-DBC9B34F35BA}"/>
    <cellStyle name="Normal 46" xfId="14264" xr:uid="{BCF12D6D-E6C7-4D39-9CD6-0F59BAEAF27F}"/>
    <cellStyle name="Normal 46 2" xfId="14265" xr:uid="{C7DB85C6-EF1F-40D4-BAEC-3250F434F43D}"/>
    <cellStyle name="Normal 46 3" xfId="14266" xr:uid="{C8B1588D-2978-4318-8FC5-E48C78ABB14A}"/>
    <cellStyle name="Normal 47" xfId="14267" xr:uid="{2008EB2E-DBE2-4ED0-B18F-AD8A98A0E538}"/>
    <cellStyle name="Normal 47 10" xfId="14268" xr:uid="{7ABAADD3-BC07-4BDB-BE4C-6BB367BA184C}"/>
    <cellStyle name="Normal 47 11" xfId="14269" xr:uid="{3313611A-613A-4B96-899C-029833DD7B8C}"/>
    <cellStyle name="Normal 47 12" xfId="14270" xr:uid="{FD7FFD7E-6EB6-463C-9207-CAA453DF4D72}"/>
    <cellStyle name="Normal 47 13" xfId="14271" xr:uid="{B80D2E75-3AD6-496A-8BA3-FFBA1A71E572}"/>
    <cellStyle name="Normal 47 14" xfId="14272" xr:uid="{EAABBA88-E557-4C29-A682-0C1665320926}"/>
    <cellStyle name="Normal 47 15" xfId="14273" xr:uid="{27883337-2293-44DC-BBA1-93252D5CC489}"/>
    <cellStyle name="Normal 47 2" xfId="14274" xr:uid="{E316A058-084D-479E-A024-9D83DD8B95BE}"/>
    <cellStyle name="Normal 47 2 10" xfId="14275" xr:uid="{0D033877-CFD4-4683-8F29-075669493658}"/>
    <cellStyle name="Normal 47 2 11" xfId="14276" xr:uid="{535A70FD-A7F9-4E68-9353-D3072740CDC9}"/>
    <cellStyle name="Normal 47 2 12" xfId="14277" xr:uid="{8BD5CAB3-E1A9-4B76-8FD9-486CC37BC0FC}"/>
    <cellStyle name="Normal 47 2 13" xfId="14278" xr:uid="{3A97EAAC-3788-431F-9A1E-264AC8276863}"/>
    <cellStyle name="Normal 47 2 2" xfId="14279" xr:uid="{B6C0797B-791E-464D-9FAC-69350AFBAAEE}"/>
    <cellStyle name="Normal 47 2 2 10" xfId="14280" xr:uid="{97A467DA-7039-4A1C-8700-7768B2CA27AF}"/>
    <cellStyle name="Normal 47 2 2 11" xfId="14281" xr:uid="{21E846E8-414D-4F70-A456-AB9F3C61E7D4}"/>
    <cellStyle name="Normal 47 2 2 2" xfId="14282" xr:uid="{42ECD9AB-CD87-43C2-8337-F83E78246FC1}"/>
    <cellStyle name="Normal 47 2 2 2 2" xfId="14283" xr:uid="{FF8B20BA-3248-4E99-924E-75F2FBA7FE1A}"/>
    <cellStyle name="Normal 47 2 2 2 2 2" xfId="14284" xr:uid="{A5EE43FA-497A-4C53-BAAE-1283B0EA1BAD}"/>
    <cellStyle name="Normal 47 2 2 2 3" xfId="14285" xr:uid="{BB5A9ABE-6034-4779-B89E-23A1217ACBA7}"/>
    <cellStyle name="Normal 47 2 2 2 4" xfId="14286" xr:uid="{4F3900C6-0311-4571-A961-8E91B4BACB74}"/>
    <cellStyle name="Normal 47 2 2 2 5" xfId="14287" xr:uid="{F2286CD2-6F23-4872-8BB7-FC8A88D6A522}"/>
    <cellStyle name="Normal 47 2 2 3" xfId="14288" xr:uid="{EEC952BB-4A1C-400A-B877-28C1AC71D272}"/>
    <cellStyle name="Normal 47 2 2 3 2" xfId="14289" xr:uid="{246455A5-E67D-43E1-928C-7105C1EFAF8E}"/>
    <cellStyle name="Normal 47 2 2 4" xfId="14290" xr:uid="{94C4CA30-65AD-4078-BFC8-59B4B70C71ED}"/>
    <cellStyle name="Normal 47 2 2 5" xfId="14291" xr:uid="{E3506F93-66EA-4F6A-B1CC-D7459F7B7971}"/>
    <cellStyle name="Normal 47 2 2 6" xfId="14292" xr:uid="{EC304DC1-7626-42EB-B479-CCB1D87B24CD}"/>
    <cellStyle name="Normal 47 2 2 7" xfId="14293" xr:uid="{524BF448-39B4-4A7B-B2A5-3E30ECD89171}"/>
    <cellStyle name="Normal 47 2 2 8" xfId="14294" xr:uid="{A1CA693F-199C-4F1C-863E-0A172EA33C31}"/>
    <cellStyle name="Normal 47 2 2 9" xfId="14295" xr:uid="{C9315807-3F20-4EBA-BE0F-F4EF2074C2CB}"/>
    <cellStyle name="Normal 47 2 3" xfId="14296" xr:uid="{22456719-2FCC-44F0-B8D9-C2D599B169E9}"/>
    <cellStyle name="Normal 47 2 3 2" xfId="14297" xr:uid="{CB9CCE42-8E8B-4DA7-815C-1B77340AD298}"/>
    <cellStyle name="Normal 47 2 3 2 2" xfId="14298" xr:uid="{85D38D44-0455-4C3A-98FD-C6125BC93817}"/>
    <cellStyle name="Normal 47 2 3 3" xfId="14299" xr:uid="{9053EDD0-3721-4415-BA7F-1E7CC67871CA}"/>
    <cellStyle name="Normal 47 2 3 4" xfId="14300" xr:uid="{1B8E665A-D4BD-4321-BFB6-CB51B1C49B73}"/>
    <cellStyle name="Normal 47 2 3 5" xfId="14301" xr:uid="{6D614ED7-3B18-457D-9577-D44F43670E7B}"/>
    <cellStyle name="Normal 47 2 4" xfId="14302" xr:uid="{517F82BE-78AD-4E97-A6B7-E4D03251197E}"/>
    <cellStyle name="Normal 47 2 4 2" xfId="14303" xr:uid="{C239707D-E7B4-438D-A62C-1B7D9F96FFB6}"/>
    <cellStyle name="Normal 47 2 5" xfId="14304" xr:uid="{FD38F7B9-17B0-4232-BC12-EF9157C9A8F5}"/>
    <cellStyle name="Normal 47 2 6" xfId="14305" xr:uid="{C4B3AE59-0B80-4161-B40D-51A7BF0D479E}"/>
    <cellStyle name="Normal 47 2 7" xfId="14306" xr:uid="{B539CD6C-4E48-4998-8CD6-C59AA946D8A4}"/>
    <cellStyle name="Normal 47 2 8" xfId="14307" xr:uid="{6F2FBBC3-3CE4-4C96-BCA3-F34E77F3B413}"/>
    <cellStyle name="Normal 47 2 9" xfId="14308" xr:uid="{09A12889-8849-403D-9766-28D7E679440F}"/>
    <cellStyle name="Normal 47 3" xfId="14309" xr:uid="{18A7CC8F-C940-4E72-8E49-094A9F5DEA70}"/>
    <cellStyle name="Normal 47 3 10" xfId="14310" xr:uid="{39F38AF5-45A7-47AB-8DCA-D7C7C7898411}"/>
    <cellStyle name="Normal 47 3 11" xfId="14311" xr:uid="{1DDA42EB-1C78-4ECD-9AAD-0F6613F1799B}"/>
    <cellStyle name="Normal 47 3 2" xfId="14312" xr:uid="{E3315C20-F212-486B-B234-647BAB29D0F5}"/>
    <cellStyle name="Normal 47 3 2 2" xfId="14313" xr:uid="{4E3445BF-2EB3-490E-85B9-AE6C9F1DB546}"/>
    <cellStyle name="Normal 47 3 2 2 2" xfId="14314" xr:uid="{9064CBE9-210C-4F1C-BFA8-3CBDE0F1A3FD}"/>
    <cellStyle name="Normal 47 3 2 3" xfId="14315" xr:uid="{05EFCE33-7ABE-4B6A-8CAA-8DAE39CA73DC}"/>
    <cellStyle name="Normal 47 3 2 4" xfId="14316" xr:uid="{66101FE1-6563-4252-866C-6825792760B6}"/>
    <cellStyle name="Normal 47 3 2 5" xfId="14317" xr:uid="{732BA51D-2D0C-4DE8-9957-BCF9FFC95C14}"/>
    <cellStyle name="Normal 47 3 3" xfId="14318" xr:uid="{1C52A77A-2562-4341-9EC0-118E6BB0CCFF}"/>
    <cellStyle name="Normal 47 3 3 2" xfId="14319" xr:uid="{2D397715-25E8-4F0B-A06B-A8C2E24DEEAB}"/>
    <cellStyle name="Normal 47 3 4" xfId="14320" xr:uid="{C48D85FE-4A2B-430A-B98D-DC1033E8C7EC}"/>
    <cellStyle name="Normal 47 3 5" xfId="14321" xr:uid="{C3BA54B2-53DF-455B-8C55-16AD1B4E0571}"/>
    <cellStyle name="Normal 47 3 6" xfId="14322" xr:uid="{53C1F166-9E95-484E-A7E5-8CD33C8976FD}"/>
    <cellStyle name="Normal 47 3 7" xfId="14323" xr:uid="{1F1757B4-6C47-4F20-8D9F-3ACB05E5B544}"/>
    <cellStyle name="Normal 47 3 8" xfId="14324" xr:uid="{9B808499-8FFA-4837-887C-87841D0D927F}"/>
    <cellStyle name="Normal 47 3 9" xfId="14325" xr:uid="{5931AEC2-B15F-4B3D-A633-A7B2E65E6057}"/>
    <cellStyle name="Normal 47 4" xfId="14326" xr:uid="{5CBBB304-E99F-4A60-A3ED-4407E5BCDAA4}"/>
    <cellStyle name="Normal 47 4 2" xfId="14327" xr:uid="{F6FC6A17-D6AE-4E5D-8A68-D816DC733709}"/>
    <cellStyle name="Normal 47 4 2 2" xfId="14328" xr:uid="{B70D22AC-660B-423B-9185-BAB5A13A4A0A}"/>
    <cellStyle name="Normal 47 4 3" xfId="14329" xr:uid="{425FA8F0-0C1E-4359-AB28-F22D774A2E36}"/>
    <cellStyle name="Normal 47 4 4" xfId="14330" xr:uid="{1B0B26A9-FDF1-4C21-B696-4D876488C3FA}"/>
    <cellStyle name="Normal 47 4 5" xfId="14331" xr:uid="{64843B4D-B843-4D96-AB47-B71843E8F9A7}"/>
    <cellStyle name="Normal 47 5" xfId="14332" xr:uid="{6D0FFA6F-286E-458A-BED3-AF444AF93A45}"/>
    <cellStyle name="Normal 47 5 2" xfId="14333" xr:uid="{750E05FD-3601-4BB4-9E4F-E4F310FC24C4}"/>
    <cellStyle name="Normal 47 6" xfId="14334" xr:uid="{2A4C8270-EDE5-4386-AACD-949F3D0DC484}"/>
    <cellStyle name="Normal 47 7" xfId="14335" xr:uid="{F916A2AE-1689-4902-B46E-9A2070C4D7B1}"/>
    <cellStyle name="Normal 47 8" xfId="14336" xr:uid="{1B0D5584-CF59-402D-84D9-B43C18207EA5}"/>
    <cellStyle name="Normal 47 9" xfId="14337" xr:uid="{9407B2C6-E634-494C-8D55-95B8627AE8A8}"/>
    <cellStyle name="Normal 48" xfId="14338" xr:uid="{021F2BE9-992E-46B3-96B0-5C09E5FF5998}"/>
    <cellStyle name="Normal 48 10" xfId="14339" xr:uid="{3946DCD4-A4B7-4160-8A10-655F319C1197}"/>
    <cellStyle name="Normal 48 11" xfId="14340" xr:uid="{49EFCC8A-5546-4156-BB9B-1F9F04840BD9}"/>
    <cellStyle name="Normal 48 12" xfId="14341" xr:uid="{3499B893-E4B6-4D8C-A813-29B085CFF41E}"/>
    <cellStyle name="Normal 48 13" xfId="14342" xr:uid="{4CEEA64B-D654-42C6-881B-DCD0194AF599}"/>
    <cellStyle name="Normal 48 14" xfId="14343" xr:uid="{3839B903-8411-4E19-89C1-5C583F601B18}"/>
    <cellStyle name="Normal 48 15" xfId="14344" xr:uid="{4F822308-12A9-424C-B1C2-9551101A9B16}"/>
    <cellStyle name="Normal 48 2" xfId="14345" xr:uid="{D4FBE881-D40F-4AD3-87A0-F3ED7A229857}"/>
    <cellStyle name="Normal 48 2 10" xfId="14346" xr:uid="{D1C4A52D-8FFD-45C2-A390-12B02FE3C8B5}"/>
    <cellStyle name="Normal 48 2 11" xfId="14347" xr:uid="{D4CF14D2-AF12-4EBE-8852-4A8F447B04A5}"/>
    <cellStyle name="Normal 48 2 12" xfId="14348" xr:uid="{6B309B98-8F8B-4612-A84D-E218D6A5D217}"/>
    <cellStyle name="Normal 48 2 13" xfId="14349" xr:uid="{DF4CB635-7D22-4F2E-A3F5-844A0A25B2E5}"/>
    <cellStyle name="Normal 48 2 2" xfId="14350" xr:uid="{0F519E95-3B63-4D91-A122-F6C529C8088D}"/>
    <cellStyle name="Normal 48 2 2 10" xfId="14351" xr:uid="{E348EE2F-99F9-43D3-ABD4-881631B2FF04}"/>
    <cellStyle name="Normal 48 2 2 11" xfId="14352" xr:uid="{833D12AB-33B8-4D2F-97B3-B06552FCEC97}"/>
    <cellStyle name="Normal 48 2 2 2" xfId="14353" xr:uid="{D2066EEE-2CAE-4C65-9CA0-E5BB48311755}"/>
    <cellStyle name="Normal 48 2 2 2 2" xfId="14354" xr:uid="{0B704701-2EEA-4C09-9375-557E7D762C76}"/>
    <cellStyle name="Normal 48 2 2 2 2 2" xfId="14355" xr:uid="{2EBE8240-8EB2-424A-8F05-A97F03D722E4}"/>
    <cellStyle name="Normal 48 2 2 2 3" xfId="14356" xr:uid="{68FE7243-4583-4D60-958A-50AD79506348}"/>
    <cellStyle name="Normal 48 2 2 2 4" xfId="14357" xr:uid="{3B066689-C1FA-41F9-BC59-CA9325956926}"/>
    <cellStyle name="Normal 48 2 2 2 5" xfId="14358" xr:uid="{A3B6A884-6681-4707-9D39-6B355BAA2B95}"/>
    <cellStyle name="Normal 48 2 2 3" xfId="14359" xr:uid="{5130FE61-6FB7-40D2-BEA1-DBEF73B96C89}"/>
    <cellStyle name="Normal 48 2 2 3 2" xfId="14360" xr:uid="{67A3FD3A-0386-4D78-842D-904621F9F9D7}"/>
    <cellStyle name="Normal 48 2 2 4" xfId="14361" xr:uid="{3498C284-1E89-48E3-9FED-226222C4A025}"/>
    <cellStyle name="Normal 48 2 2 5" xfId="14362" xr:uid="{9AE5A983-F41A-474D-88D2-D3C084E32BEC}"/>
    <cellStyle name="Normal 48 2 2 6" xfId="14363" xr:uid="{1377FAA6-0D54-45F9-ACC3-2565EB75AE1C}"/>
    <cellStyle name="Normal 48 2 2 7" xfId="14364" xr:uid="{C7D73725-DA12-4669-BD7D-9037C7623C11}"/>
    <cellStyle name="Normal 48 2 2 8" xfId="14365" xr:uid="{1498C12A-53D2-4BCF-A51B-11F8AD5C9E47}"/>
    <cellStyle name="Normal 48 2 2 9" xfId="14366" xr:uid="{82D0011B-E449-442A-B3E8-F5A5977590D6}"/>
    <cellStyle name="Normal 48 2 3" xfId="14367" xr:uid="{B7034D1A-1968-4970-A25C-35F7B55D4D59}"/>
    <cellStyle name="Normal 48 2 3 2" xfId="14368" xr:uid="{9C426356-94C7-4E56-8134-9C10FF0B7EE4}"/>
    <cellStyle name="Normal 48 2 3 2 2" xfId="14369" xr:uid="{4FF70B40-BFA1-4352-8062-5E96BFCE9A74}"/>
    <cellStyle name="Normal 48 2 3 3" xfId="14370" xr:uid="{C8D9F8BA-78F2-4B56-8F88-826DCAD1442A}"/>
    <cellStyle name="Normal 48 2 3 4" xfId="14371" xr:uid="{80E40AF9-9C8F-4F7C-927B-E85FC6CE1738}"/>
    <cellStyle name="Normal 48 2 3 5" xfId="14372" xr:uid="{A968D371-A49A-45B1-84C9-C2CC9D1B105F}"/>
    <cellStyle name="Normal 48 2 4" xfId="14373" xr:uid="{9A566B27-14C4-4F00-97E5-6D0F1EE8DE71}"/>
    <cellStyle name="Normal 48 2 4 2" xfId="14374" xr:uid="{A015003E-EE60-42AC-BF38-2B7B65CD7FF6}"/>
    <cellStyle name="Normal 48 2 5" xfId="14375" xr:uid="{66AE2887-F751-40ED-A559-3E9150BF7999}"/>
    <cellStyle name="Normal 48 2 6" xfId="14376" xr:uid="{0556CAD3-1BCD-4688-A522-DE7F82DC16E3}"/>
    <cellStyle name="Normal 48 2 7" xfId="14377" xr:uid="{957DC8FE-1F21-4098-9ED1-90A0694C7E65}"/>
    <cellStyle name="Normal 48 2 8" xfId="14378" xr:uid="{51C93AB1-B524-429A-ACEF-A5998A8E351E}"/>
    <cellStyle name="Normal 48 2 9" xfId="14379" xr:uid="{E428DF6A-9339-42CD-A2FD-6EEE7643CCA5}"/>
    <cellStyle name="Normal 48 3" xfId="14380" xr:uid="{236CCD0C-B0DC-496F-ABBC-E10BD9FC3369}"/>
    <cellStyle name="Normal 48 3 10" xfId="14381" xr:uid="{E6F95BCC-090A-47F5-898A-A4BECFE00AF0}"/>
    <cellStyle name="Normal 48 3 11" xfId="14382" xr:uid="{956E2605-03E5-4700-B106-3215C3EEC65E}"/>
    <cellStyle name="Normal 48 3 2" xfId="14383" xr:uid="{5ED0D953-9D6F-48FB-976C-F681B28FAC51}"/>
    <cellStyle name="Normal 48 3 2 2" xfId="14384" xr:uid="{84DB12AD-D020-40B8-BAAF-78C49F2D1C6C}"/>
    <cellStyle name="Normal 48 3 2 2 2" xfId="14385" xr:uid="{3F9409D9-F214-4A49-9651-9EAB1E9BB81C}"/>
    <cellStyle name="Normal 48 3 2 3" xfId="14386" xr:uid="{CF7A7764-06BD-4BB0-8FF3-CD09BDF3C4D7}"/>
    <cellStyle name="Normal 48 3 2 4" xfId="14387" xr:uid="{677900AE-A4B1-4BF2-B462-2E35B9B5A319}"/>
    <cellStyle name="Normal 48 3 2 5" xfId="14388" xr:uid="{D10ADC31-779F-43BE-9833-F7530891E93C}"/>
    <cellStyle name="Normal 48 3 3" xfId="14389" xr:uid="{B5251466-1B4B-4139-B00B-224D9D405EF2}"/>
    <cellStyle name="Normal 48 3 3 2" xfId="14390" xr:uid="{5F30E8F9-710A-45A6-9C3A-C46DF1168E3C}"/>
    <cellStyle name="Normal 48 3 4" xfId="14391" xr:uid="{B5B22CDC-588D-4154-A619-AF279E3D9BA2}"/>
    <cellStyle name="Normal 48 3 5" xfId="14392" xr:uid="{44AB1341-25BD-4233-807B-8F2CD5B35FE9}"/>
    <cellStyle name="Normal 48 3 6" xfId="14393" xr:uid="{410835A3-4CC7-472E-929E-835CAEE86038}"/>
    <cellStyle name="Normal 48 3 7" xfId="14394" xr:uid="{41AB0FC6-E760-4E6A-9381-E10F4D578C30}"/>
    <cellStyle name="Normal 48 3 8" xfId="14395" xr:uid="{55E2EB0F-8073-4018-A33D-6512A21BEB0D}"/>
    <cellStyle name="Normal 48 3 9" xfId="14396" xr:uid="{47EE8F91-E73D-4619-A9E0-EDD9FF058D15}"/>
    <cellStyle name="Normal 48 4" xfId="14397" xr:uid="{8BA6BF28-E73C-43F5-B39D-2A62D92C2D9A}"/>
    <cellStyle name="Normal 48 4 2" xfId="14398" xr:uid="{D6AA89FF-9C08-4CFE-A9A4-6271FBB9CC3E}"/>
    <cellStyle name="Normal 48 4 2 2" xfId="14399" xr:uid="{7CCD534D-179F-4F4A-B351-9EF50ED85DEF}"/>
    <cellStyle name="Normal 48 4 3" xfId="14400" xr:uid="{D10FEB22-F3A5-4854-AB36-E7710A54DCE6}"/>
    <cellStyle name="Normal 48 4 4" xfId="14401" xr:uid="{BB23D2F1-4D51-4173-90C7-E8CB73D4C6E7}"/>
    <cellStyle name="Normal 48 4 5" xfId="14402" xr:uid="{87F1107C-9B91-4AA4-AFF4-D6F928BF0A85}"/>
    <cellStyle name="Normal 48 5" xfId="14403" xr:uid="{13BC9C1B-652D-4B6B-B709-C056EB4076EF}"/>
    <cellStyle name="Normal 48 5 2" xfId="14404" xr:uid="{F9817DA6-3557-42DB-B902-8AFF313CD785}"/>
    <cellStyle name="Normal 48 6" xfId="14405" xr:uid="{4116340C-BC0D-452E-8374-5E65773F364D}"/>
    <cellStyle name="Normal 48 7" xfId="14406" xr:uid="{7457F6E6-DA75-441C-8027-68E5F24A6751}"/>
    <cellStyle name="Normal 48 8" xfId="14407" xr:uid="{CDCC7A08-766A-487D-A4AE-528F43C2D54C}"/>
    <cellStyle name="Normal 48 9" xfId="14408" xr:uid="{643F0935-9C06-43CD-9C4D-EF93E1319063}"/>
    <cellStyle name="Normal 49" xfId="14409" xr:uid="{325A0585-C7D1-4C34-9878-0E33208C7AE2}"/>
    <cellStyle name="Normal 49 2" xfId="14410" xr:uid="{8E456276-AD0D-41C1-940B-8133317E4107}"/>
    <cellStyle name="Normal 49 3" xfId="14411" xr:uid="{F879A966-A058-408D-AFDE-4324DCFA4BB5}"/>
    <cellStyle name="Normal 5" xfId="14412" xr:uid="{6349B551-ECF0-405F-AE12-1DBCB255794A}"/>
    <cellStyle name="Normal 5 10" xfId="14413" xr:uid="{C3BD7CCA-2D64-4F45-8FEE-F92F8EBAB721}"/>
    <cellStyle name="Normal 5 10 10" xfId="14414" xr:uid="{18DB72B2-84F9-4D9F-8C52-FD7438B04273}"/>
    <cellStyle name="Normal 5 10 11" xfId="14415" xr:uid="{E8D049C9-2D9A-479C-8309-E6B44A2007D8}"/>
    <cellStyle name="Normal 5 10 12" xfId="14416" xr:uid="{734EF4D4-E74A-4CA1-B513-44692BED6CF7}"/>
    <cellStyle name="Normal 5 10 13" xfId="14417" xr:uid="{DA8B0AE4-4338-4AB6-8B10-58556EBD5944}"/>
    <cellStyle name="Normal 5 10 14" xfId="14418" xr:uid="{98F621CD-47C6-4E91-9B33-7269C9E8D927}"/>
    <cellStyle name="Normal 5 10 2" xfId="14419" xr:uid="{0912759D-E5BC-425F-BD4A-5DA463DF192F}"/>
    <cellStyle name="Normal 5 10 2 10" xfId="14420" xr:uid="{00007DB6-1EA7-4999-B2B4-04D9FEB6272D}"/>
    <cellStyle name="Normal 5 10 2 11" xfId="14421" xr:uid="{D6243440-654E-489B-AA3E-CD1446E5EDCC}"/>
    <cellStyle name="Normal 5 10 2 12" xfId="14422" xr:uid="{94B4D9C9-4EBA-492A-89B2-28884E27A8EB}"/>
    <cellStyle name="Normal 5 10 2 13" xfId="14423" xr:uid="{637993F5-49F1-42A9-B74E-831BCB157B92}"/>
    <cellStyle name="Normal 5 10 2 2" xfId="14424" xr:uid="{B66B29F5-85EC-4C81-9E25-0497849F96AD}"/>
    <cellStyle name="Normal 5 10 2 2 10" xfId="14425" xr:uid="{6741E40E-8010-4CFC-94B5-7F36FA4E4A5E}"/>
    <cellStyle name="Normal 5 10 2 2 11" xfId="14426" xr:uid="{FAE8E148-7617-4E24-AB87-CB7561A78870}"/>
    <cellStyle name="Normal 5 10 2 2 2" xfId="14427" xr:uid="{94EF1C12-7D42-4FB5-B3BC-E8F668879E8F}"/>
    <cellStyle name="Normal 5 10 2 2 2 2" xfId="14428" xr:uid="{E8AA9CCF-81B5-40F4-8581-6BD6D985AA13}"/>
    <cellStyle name="Normal 5 10 2 2 2 2 2" xfId="14429" xr:uid="{F544F9DB-DBFD-4EE2-B1AF-EA6F97960B5C}"/>
    <cellStyle name="Normal 5 10 2 2 2 3" xfId="14430" xr:uid="{34458244-95D6-40AB-AFF7-956610888349}"/>
    <cellStyle name="Normal 5 10 2 2 2 4" xfId="14431" xr:uid="{B257AB43-0948-40E2-BB16-31FAA6B5DB73}"/>
    <cellStyle name="Normal 5 10 2 2 2 5" xfId="14432" xr:uid="{D2155FD5-A359-4F2C-8C25-AF59395888B1}"/>
    <cellStyle name="Normal 5 10 2 2 3" xfId="14433" xr:uid="{1E1B3517-FF82-447A-AB6C-C0A96C09562D}"/>
    <cellStyle name="Normal 5 10 2 2 3 2" xfId="14434" xr:uid="{A16AB1D2-D15D-426C-8CA3-F2052953AE78}"/>
    <cellStyle name="Normal 5 10 2 2 4" xfId="14435" xr:uid="{B19363E1-1A1D-4A98-82AC-DC1EC73F96EB}"/>
    <cellStyle name="Normal 5 10 2 2 5" xfId="14436" xr:uid="{AE5388FF-74D9-44F8-B4D9-37E595451176}"/>
    <cellStyle name="Normal 5 10 2 2 6" xfId="14437" xr:uid="{DFB6DF11-6EDD-49BE-BEAA-7081F55369A3}"/>
    <cellStyle name="Normal 5 10 2 2 7" xfId="14438" xr:uid="{8FB05496-65B7-4F69-9487-526117632835}"/>
    <cellStyle name="Normal 5 10 2 2 8" xfId="14439" xr:uid="{629F0872-DD12-4C78-8088-BA7DF339A0D9}"/>
    <cellStyle name="Normal 5 10 2 2 9" xfId="14440" xr:uid="{41D11782-8F12-4598-BAED-F8976C7B3234}"/>
    <cellStyle name="Normal 5 10 2 3" xfId="14441" xr:uid="{CC5E4E9F-F893-44DE-8C39-0CF75A6CDC78}"/>
    <cellStyle name="Normal 5 10 2 3 2" xfId="14442" xr:uid="{390DF581-EB39-4C19-944E-8AA25AD9BBFF}"/>
    <cellStyle name="Normal 5 10 2 3 2 2" xfId="14443" xr:uid="{C2CACCD6-2A0C-4A7F-8B98-C59343ABB035}"/>
    <cellStyle name="Normal 5 10 2 3 3" xfId="14444" xr:uid="{770F0CFE-41C7-4D7B-9DD1-7C77AFD6C601}"/>
    <cellStyle name="Normal 5 10 2 3 4" xfId="14445" xr:uid="{F8F779D1-AD0D-4084-8161-563A19F21805}"/>
    <cellStyle name="Normal 5 10 2 3 5" xfId="14446" xr:uid="{3F61E943-0345-4A85-B25D-0BB2DD42C0B3}"/>
    <cellStyle name="Normal 5 10 2 4" xfId="14447" xr:uid="{6DCB21FE-74F0-49A5-8F75-AA28E92B5760}"/>
    <cellStyle name="Normal 5 10 2 4 2" xfId="14448" xr:uid="{7E758FFC-E1A9-4CCD-94BD-4FA912B68B1E}"/>
    <cellStyle name="Normal 5 10 2 5" xfId="14449" xr:uid="{EF959F89-13E5-409A-A2FE-CFC008738914}"/>
    <cellStyle name="Normal 5 10 2 6" xfId="14450" xr:uid="{704128F1-AC21-45E3-B661-9F5757E63190}"/>
    <cellStyle name="Normal 5 10 2 7" xfId="14451" xr:uid="{B2062CAD-AC53-4FB9-9973-4D4F50CA751A}"/>
    <cellStyle name="Normal 5 10 2 8" xfId="14452" xr:uid="{75351ABF-A813-409F-BB36-7090BF7138C1}"/>
    <cellStyle name="Normal 5 10 2 9" xfId="14453" xr:uid="{9651168C-428A-4852-AC4B-E9A5C5C3ED6F}"/>
    <cellStyle name="Normal 5 10 3" xfId="14454" xr:uid="{BC25BD27-8294-4BFC-B7AB-D0B9C29FA7C9}"/>
    <cellStyle name="Normal 5 10 3 10" xfId="14455" xr:uid="{2A647164-086F-40E6-A9A1-05FB6BDDBA6B}"/>
    <cellStyle name="Normal 5 10 3 11" xfId="14456" xr:uid="{2E1471A4-08DA-43CF-8A75-E7A76210588C}"/>
    <cellStyle name="Normal 5 10 3 2" xfId="14457" xr:uid="{D2371632-B5D5-49B0-815F-46844AFC7C3A}"/>
    <cellStyle name="Normal 5 10 3 2 2" xfId="14458" xr:uid="{F8D72809-E062-4E6B-BA56-B3FD98652C5D}"/>
    <cellStyle name="Normal 5 10 3 2 2 2" xfId="14459" xr:uid="{26EF6D71-0A8E-419F-A097-F85835B9B994}"/>
    <cellStyle name="Normal 5 10 3 2 3" xfId="14460" xr:uid="{EDD2A833-33C5-47A2-9C46-2809C1954E6F}"/>
    <cellStyle name="Normal 5 10 3 2 4" xfId="14461" xr:uid="{C6EEA492-537D-4580-AC6D-C501BEB6D644}"/>
    <cellStyle name="Normal 5 10 3 2 5" xfId="14462" xr:uid="{8B9A111C-8D3B-4DF0-A6F6-E3C75FCBB91F}"/>
    <cellStyle name="Normal 5 10 3 3" xfId="14463" xr:uid="{CA5CE9BD-646E-4F86-BCCD-F202342A1300}"/>
    <cellStyle name="Normal 5 10 3 3 2" xfId="14464" xr:uid="{F280C2B4-5089-4A11-B372-AB4218CF2BC0}"/>
    <cellStyle name="Normal 5 10 3 4" xfId="14465" xr:uid="{F0D64795-24F9-449B-9DF5-1E169E1F748C}"/>
    <cellStyle name="Normal 5 10 3 5" xfId="14466" xr:uid="{6A4F13C4-41E6-4674-9176-041542D79429}"/>
    <cellStyle name="Normal 5 10 3 6" xfId="14467" xr:uid="{7BAE2EDC-3AA6-4503-9977-B4D1062486E7}"/>
    <cellStyle name="Normal 5 10 3 7" xfId="14468" xr:uid="{00788F24-3184-4D8D-B007-7642B6B2B8EE}"/>
    <cellStyle name="Normal 5 10 3 8" xfId="14469" xr:uid="{D87219CC-DDC0-4CE9-B0DF-9F216606BD6A}"/>
    <cellStyle name="Normal 5 10 3 9" xfId="14470" xr:uid="{B96974BF-4494-4091-B205-39CEF688EEC1}"/>
    <cellStyle name="Normal 5 10 4" xfId="14471" xr:uid="{1283CAA2-80C2-4E1C-8CBD-81684F42D75A}"/>
    <cellStyle name="Normal 5 10 4 2" xfId="14472" xr:uid="{8E367589-391A-4DB6-8C7E-33B69890620E}"/>
    <cellStyle name="Normal 5 10 4 2 2" xfId="14473" xr:uid="{AA25283F-9B65-470B-A739-F6670F71F279}"/>
    <cellStyle name="Normal 5 10 4 3" xfId="14474" xr:uid="{CBB29CB6-B25A-4471-A579-8C2FE7DEC699}"/>
    <cellStyle name="Normal 5 10 4 4" xfId="14475" xr:uid="{1AF155D5-EDA8-4466-80A0-1666D2F6DF99}"/>
    <cellStyle name="Normal 5 10 4 5" xfId="14476" xr:uid="{9144679A-3FAC-429E-8380-70E371A9E2FE}"/>
    <cellStyle name="Normal 5 10 5" xfId="14477" xr:uid="{BB129ED7-685A-4963-9D93-407F64AE677D}"/>
    <cellStyle name="Normal 5 10 5 2" xfId="14478" xr:uid="{474B450B-3CA5-4E8A-97F7-02FFFFBD6D94}"/>
    <cellStyle name="Normal 5 10 6" xfId="14479" xr:uid="{E38AF480-3D76-41D0-A20D-837A676CC6C0}"/>
    <cellStyle name="Normal 5 10 6 2" xfId="14480" xr:uid="{16EF6929-BA5E-42D4-8C93-0717B8AC17C9}"/>
    <cellStyle name="Normal 5 10 7" xfId="14481" xr:uid="{6888385A-004D-471E-BCBA-07F8E066D62A}"/>
    <cellStyle name="Normal 5 10 8" xfId="14482" xr:uid="{8A65927B-EA99-4B89-87FA-915F18FBA753}"/>
    <cellStyle name="Normal 5 10 9" xfId="14483" xr:uid="{4D813A3A-7A92-4193-A15A-8837186669B5}"/>
    <cellStyle name="Normal 5 11" xfId="14484" xr:uid="{07BE8B4D-FD84-4897-A773-78E696FFD373}"/>
    <cellStyle name="Normal 5 11 10" xfId="14485" xr:uid="{C66B4FBA-1594-47A8-B0A8-3A7D7209DC98}"/>
    <cellStyle name="Normal 5 11 11" xfId="14486" xr:uid="{BCD21DED-B4C7-407F-BB6A-4C3A91BBA440}"/>
    <cellStyle name="Normal 5 11 12" xfId="14487" xr:uid="{2418DA68-03D9-4A83-9FE4-77DC7386FEEE}"/>
    <cellStyle name="Normal 5 11 13" xfId="14488" xr:uid="{09439F35-2C02-416E-876E-E0890108A5B9}"/>
    <cellStyle name="Normal 5 11 14" xfId="14489" xr:uid="{ACFE4F60-A8FC-418A-916A-DB211072B1BB}"/>
    <cellStyle name="Normal 5 11 2" xfId="14490" xr:uid="{06880D38-C266-42DA-AC75-A937D68323DF}"/>
    <cellStyle name="Normal 5 11 2 10" xfId="14491" xr:uid="{24D5B98E-715D-4E68-A0F3-52A084AF5028}"/>
    <cellStyle name="Normal 5 11 2 11" xfId="14492" xr:uid="{031986F4-6BEB-46FF-A63D-B89DF2744BB7}"/>
    <cellStyle name="Normal 5 11 2 12" xfId="14493" xr:uid="{ADA8BC1A-4C9E-4139-8629-FB3DF694DC16}"/>
    <cellStyle name="Normal 5 11 2 13" xfId="14494" xr:uid="{C0056B8B-14E4-4047-AFE5-348D11CE1DBE}"/>
    <cellStyle name="Normal 5 11 2 2" xfId="14495" xr:uid="{7E772FAE-4510-4B67-B9E0-3D4192460414}"/>
    <cellStyle name="Normal 5 11 2 2 10" xfId="14496" xr:uid="{B8576BDF-791A-4424-B376-682616C7F645}"/>
    <cellStyle name="Normal 5 11 2 2 11" xfId="14497" xr:uid="{C7AF3C9B-53F4-4FC4-B12A-D025ABB226EC}"/>
    <cellStyle name="Normal 5 11 2 2 2" xfId="14498" xr:uid="{801ECB20-0587-4A28-9BCE-DED317AD9B00}"/>
    <cellStyle name="Normal 5 11 2 2 2 2" xfId="14499" xr:uid="{E8EA26EB-5DC5-412B-8AA5-F6438DB49248}"/>
    <cellStyle name="Normal 5 11 2 2 2 2 2" xfId="14500" xr:uid="{B9C781A1-1332-4797-9B18-C7A16789D841}"/>
    <cellStyle name="Normal 5 11 2 2 2 3" xfId="14501" xr:uid="{7B5C6E79-EF43-47FB-A9E8-C93C40472C57}"/>
    <cellStyle name="Normal 5 11 2 2 2 4" xfId="14502" xr:uid="{93970C52-E47F-4C9E-BE99-F0DC8CA63790}"/>
    <cellStyle name="Normal 5 11 2 2 2 5" xfId="14503" xr:uid="{C02D8063-D35B-4E40-8E6D-417C0539FA25}"/>
    <cellStyle name="Normal 5 11 2 2 3" xfId="14504" xr:uid="{4E5EE82F-AD4A-4FFA-9090-F6B0D33C051A}"/>
    <cellStyle name="Normal 5 11 2 2 3 2" xfId="14505" xr:uid="{C07CC6CE-0B10-49C2-A40B-D93BA8127F3C}"/>
    <cellStyle name="Normal 5 11 2 2 4" xfId="14506" xr:uid="{E1A9E6CB-6910-48DD-9709-5AF88827A5D0}"/>
    <cellStyle name="Normal 5 11 2 2 5" xfId="14507" xr:uid="{CE4C3DF5-E7B7-4B89-84B9-EACAB2D8B52B}"/>
    <cellStyle name="Normal 5 11 2 2 6" xfId="14508" xr:uid="{C9B71187-3E43-45FF-872B-71991D9BAB44}"/>
    <cellStyle name="Normal 5 11 2 2 7" xfId="14509" xr:uid="{EA2FBFD3-1FA9-4665-B167-A57F9472B1BC}"/>
    <cellStyle name="Normal 5 11 2 2 8" xfId="14510" xr:uid="{5B77ECB6-46B1-4EA9-98FF-A33D65F58325}"/>
    <cellStyle name="Normal 5 11 2 2 9" xfId="14511" xr:uid="{3FE2C3ED-E608-41DC-B2E6-9485DFB8A4E1}"/>
    <cellStyle name="Normal 5 11 2 3" xfId="14512" xr:uid="{D0C23CF5-471A-4C49-AA5D-D30AEE6898AF}"/>
    <cellStyle name="Normal 5 11 2 3 2" xfId="14513" xr:uid="{4D841957-DDA9-4341-9B85-8F80B7450A4E}"/>
    <cellStyle name="Normal 5 11 2 3 2 2" xfId="14514" xr:uid="{1C744F3A-7E3C-4BC8-BC8F-81A008D8F927}"/>
    <cellStyle name="Normal 5 11 2 3 3" xfId="14515" xr:uid="{693C7E24-7836-4D76-AB67-0468C1BEC417}"/>
    <cellStyle name="Normal 5 11 2 3 4" xfId="14516" xr:uid="{EB26C49C-856E-429B-84EB-4CCEE9B69841}"/>
    <cellStyle name="Normal 5 11 2 3 5" xfId="14517" xr:uid="{DAA3D8E1-EB8D-4B10-856B-29A337521694}"/>
    <cellStyle name="Normal 5 11 2 4" xfId="14518" xr:uid="{CEE439AC-6B35-4BF1-95F1-8C684BE58947}"/>
    <cellStyle name="Normal 5 11 2 4 2" xfId="14519" xr:uid="{801CF87E-2D46-4ADA-8939-5479E1D9DB6B}"/>
    <cellStyle name="Normal 5 11 2 5" xfId="14520" xr:uid="{921A7B61-14CA-432E-9763-BD7F302D8402}"/>
    <cellStyle name="Normal 5 11 2 6" xfId="14521" xr:uid="{89F87F26-704E-4C83-A5D6-974D387C7BE6}"/>
    <cellStyle name="Normal 5 11 2 7" xfId="14522" xr:uid="{1FBB978C-8F94-43EC-87A6-C35DFA223027}"/>
    <cellStyle name="Normal 5 11 2 8" xfId="14523" xr:uid="{87C9A07B-0E45-4926-840C-A945988BF55E}"/>
    <cellStyle name="Normal 5 11 2 9" xfId="14524" xr:uid="{E0F14C27-3605-4972-94B0-F206BA0C4740}"/>
    <cellStyle name="Normal 5 11 3" xfId="14525" xr:uid="{CC72B295-11CF-4A45-A825-0A97F9860DEF}"/>
    <cellStyle name="Normal 5 11 3 10" xfId="14526" xr:uid="{7C838376-B313-4FB2-8D61-D5AA4EC18A93}"/>
    <cellStyle name="Normal 5 11 3 11" xfId="14527" xr:uid="{F54067CA-3449-40CA-8FBB-C490600630A1}"/>
    <cellStyle name="Normal 5 11 3 2" xfId="14528" xr:uid="{2FE94178-034C-4C37-B3D4-AA27C273BB4C}"/>
    <cellStyle name="Normal 5 11 3 2 2" xfId="14529" xr:uid="{8AFD6C94-F498-49CE-8D50-878F1BF0D339}"/>
    <cellStyle name="Normal 5 11 3 2 2 2" xfId="14530" xr:uid="{C94B6F1B-E6E0-4D7A-BEE6-23FE217FEB38}"/>
    <cellStyle name="Normal 5 11 3 2 3" xfId="14531" xr:uid="{57BF2F12-CDB0-4531-B876-40FF7CD7D3D8}"/>
    <cellStyle name="Normal 5 11 3 2 4" xfId="14532" xr:uid="{4582034F-FBF6-4DDE-BD14-DA8A118CB293}"/>
    <cellStyle name="Normal 5 11 3 2 5" xfId="14533" xr:uid="{0B2AC598-3C52-4803-8317-8E6BF6011C5D}"/>
    <cellStyle name="Normal 5 11 3 3" xfId="14534" xr:uid="{5586DE5E-65BF-4551-80FD-4F6614AA49C3}"/>
    <cellStyle name="Normal 5 11 3 3 2" xfId="14535" xr:uid="{1EC0B4B1-2D07-4ADE-AE25-81BC93EFC35A}"/>
    <cellStyle name="Normal 5 11 3 4" xfId="14536" xr:uid="{6A408FBA-790B-4AC2-90EA-C57EDCB8F88A}"/>
    <cellStyle name="Normal 5 11 3 5" xfId="14537" xr:uid="{6009A1C1-1533-4318-984E-BEF38F1DD14E}"/>
    <cellStyle name="Normal 5 11 3 6" xfId="14538" xr:uid="{344DBEE0-758E-438A-B06B-61DC3916CEF6}"/>
    <cellStyle name="Normal 5 11 3 7" xfId="14539" xr:uid="{B49CE4BE-51C7-410C-AB6D-FB58DD76FC0E}"/>
    <cellStyle name="Normal 5 11 3 8" xfId="14540" xr:uid="{8574C66D-9DB8-4D81-A6E6-997F9ABBBAB8}"/>
    <cellStyle name="Normal 5 11 3 9" xfId="14541" xr:uid="{CBDE40C7-28BF-4A26-B9D9-A7AB0A391F59}"/>
    <cellStyle name="Normal 5 11 4" xfId="14542" xr:uid="{25458CCB-FBA6-4806-BE7D-F0DF375EA097}"/>
    <cellStyle name="Normal 5 11 4 2" xfId="14543" xr:uid="{7921E989-EFB0-4EAB-BF20-7BE5A28DFA93}"/>
    <cellStyle name="Normal 5 11 4 2 2" xfId="14544" xr:uid="{79A95B21-D5DE-4219-A879-079796ADA8E6}"/>
    <cellStyle name="Normal 5 11 4 3" xfId="14545" xr:uid="{A04A37F7-4763-48FD-A279-ABF931DA1744}"/>
    <cellStyle name="Normal 5 11 4 4" xfId="14546" xr:uid="{96E4C48E-12D7-4293-B68F-DD91BE0FF488}"/>
    <cellStyle name="Normal 5 11 4 5" xfId="14547" xr:uid="{A417C63B-FC84-4576-83D8-2D3F7B2B11C5}"/>
    <cellStyle name="Normal 5 11 5" xfId="14548" xr:uid="{2B93DE31-DE42-473B-9F89-421FD66FCA7C}"/>
    <cellStyle name="Normal 5 11 5 2" xfId="14549" xr:uid="{97036D38-1E0B-4E5B-B6B4-C50F8CE4AD78}"/>
    <cellStyle name="Normal 5 11 6" xfId="14550" xr:uid="{3FE6000E-628A-4414-B64C-3D7A94E7F8CD}"/>
    <cellStyle name="Normal 5 11 7" xfId="14551" xr:uid="{79762A28-861C-4CA6-890F-3C9963CDC218}"/>
    <cellStyle name="Normal 5 11 8" xfId="14552" xr:uid="{C8258D63-CEDA-4C57-952B-E11759AB65A6}"/>
    <cellStyle name="Normal 5 11 9" xfId="14553" xr:uid="{46906F63-0333-4684-B8AD-F955941BACC4}"/>
    <cellStyle name="Normal 5 12" xfId="14554" xr:uid="{0424F67F-74B2-4D26-959E-70A312BAF485}"/>
    <cellStyle name="Normal 5 12 10" xfId="14555" xr:uid="{0D024869-8DC0-478A-A19D-6DBA37F98F9D}"/>
    <cellStyle name="Normal 5 12 11" xfId="14556" xr:uid="{91109EE1-C4D7-4CB2-97EB-382884269AED}"/>
    <cellStyle name="Normal 5 12 12" xfId="14557" xr:uid="{2D836D6F-BF85-4DD8-B9A9-48BB1FC87AC0}"/>
    <cellStyle name="Normal 5 12 13" xfId="14558" xr:uid="{C4461769-3B8A-41C3-AFD5-C743B6345706}"/>
    <cellStyle name="Normal 5 12 14" xfId="14559" xr:uid="{2C7CC754-0231-4D70-91B3-D7F757D41D1D}"/>
    <cellStyle name="Normal 5 12 2" xfId="14560" xr:uid="{7A2207BA-0C19-4529-A35E-790AF15B2FB4}"/>
    <cellStyle name="Normal 5 12 2 10" xfId="14561" xr:uid="{D16C1D6E-4C18-4AF1-8EAF-C7F5C0293460}"/>
    <cellStyle name="Normal 5 12 2 11" xfId="14562" xr:uid="{E23B49E9-599E-4F6A-B1D7-78D01E351560}"/>
    <cellStyle name="Normal 5 12 2 12" xfId="14563" xr:uid="{5D473086-5C18-4114-A48F-104C4DAB1C3D}"/>
    <cellStyle name="Normal 5 12 2 13" xfId="14564" xr:uid="{C4C1D506-DCEB-4196-A7BE-DB4944855651}"/>
    <cellStyle name="Normal 5 12 2 2" xfId="14565" xr:uid="{FD68406A-D990-4405-BB7E-96FABDF92707}"/>
    <cellStyle name="Normal 5 12 2 2 10" xfId="14566" xr:uid="{E8D2FFB9-1405-4FE4-AE9B-707293EC25EA}"/>
    <cellStyle name="Normal 5 12 2 2 11" xfId="14567" xr:uid="{04668199-B9FA-40F0-9D93-A8337630CA15}"/>
    <cellStyle name="Normal 5 12 2 2 2" xfId="14568" xr:uid="{4A384923-2E99-4BA1-B8DD-8AD3CEBD3392}"/>
    <cellStyle name="Normal 5 12 2 2 2 2" xfId="14569" xr:uid="{80A8DDB4-01CE-4505-86A3-4628B248FF01}"/>
    <cellStyle name="Normal 5 12 2 2 2 2 2" xfId="14570" xr:uid="{B3DF0AF6-4DC7-4ED8-9BE6-1FAD78E95C7A}"/>
    <cellStyle name="Normal 5 12 2 2 2 3" xfId="14571" xr:uid="{E830B844-40C5-4611-B703-4D2F3A099D98}"/>
    <cellStyle name="Normal 5 12 2 2 2 4" xfId="14572" xr:uid="{9F81830A-5BAC-4E35-8D4C-395C900F41B2}"/>
    <cellStyle name="Normal 5 12 2 2 2 5" xfId="14573" xr:uid="{A1234EE2-D1E5-4182-BCCA-93DF39D60BEC}"/>
    <cellStyle name="Normal 5 12 2 2 3" xfId="14574" xr:uid="{0F6C5C4D-333C-4043-80AD-7E1DF3814BCD}"/>
    <cellStyle name="Normal 5 12 2 2 3 2" xfId="14575" xr:uid="{BE8D99CC-0CEC-43D9-802A-92C5036EFE15}"/>
    <cellStyle name="Normal 5 12 2 2 4" xfId="14576" xr:uid="{8F290105-3062-42E7-A374-C30DEC4C69C9}"/>
    <cellStyle name="Normal 5 12 2 2 5" xfId="14577" xr:uid="{2D3AE560-A1B3-4F43-9BCD-188464B83E83}"/>
    <cellStyle name="Normal 5 12 2 2 6" xfId="14578" xr:uid="{7C2B2AF4-FFFB-404A-A2FA-54EC69BD4DDA}"/>
    <cellStyle name="Normal 5 12 2 2 7" xfId="14579" xr:uid="{9D32B9B5-0CA9-4CCA-AE20-225B2C139149}"/>
    <cellStyle name="Normal 5 12 2 2 8" xfId="14580" xr:uid="{7A3C9041-FFAC-4C64-ADF5-80568A0BBADA}"/>
    <cellStyle name="Normal 5 12 2 2 9" xfId="14581" xr:uid="{9CE6F145-F015-4EEA-BE9D-D98047C00A2B}"/>
    <cellStyle name="Normal 5 12 2 3" xfId="14582" xr:uid="{53D304B8-A504-44FA-85A3-E78FB3BC6CC6}"/>
    <cellStyle name="Normal 5 12 2 3 2" xfId="14583" xr:uid="{3B914E94-A0C8-4097-AC39-7D00A3B6D44A}"/>
    <cellStyle name="Normal 5 12 2 3 2 2" xfId="14584" xr:uid="{362E612A-DC78-444E-AA45-F9C4FD8670C9}"/>
    <cellStyle name="Normal 5 12 2 3 3" xfId="14585" xr:uid="{48ADACE4-8C1B-4CBF-BF02-F66FDC36E4FC}"/>
    <cellStyle name="Normal 5 12 2 3 4" xfId="14586" xr:uid="{B286B3F1-0B49-4328-AB14-78A78C7D3F79}"/>
    <cellStyle name="Normal 5 12 2 3 5" xfId="14587" xr:uid="{6F05C605-7C43-4D4D-A28E-8CA351AB3E56}"/>
    <cellStyle name="Normal 5 12 2 4" xfId="14588" xr:uid="{BECE6276-0FD1-401A-BFDB-301549CD536A}"/>
    <cellStyle name="Normal 5 12 2 4 2" xfId="14589" xr:uid="{957ECAF2-C04F-4D4D-A440-2FA9AF5E3D7C}"/>
    <cellStyle name="Normal 5 12 2 5" xfId="14590" xr:uid="{749CFF1E-90F6-4307-973D-0D14CFF11427}"/>
    <cellStyle name="Normal 5 12 2 6" xfId="14591" xr:uid="{7F60E49C-A305-4811-A21D-1029B012A447}"/>
    <cellStyle name="Normal 5 12 2 7" xfId="14592" xr:uid="{13A47D2B-7D71-4F4C-BF19-C9624D82447D}"/>
    <cellStyle name="Normal 5 12 2 8" xfId="14593" xr:uid="{598A9A17-C7C2-44E5-A2F9-EAB1BC50C44D}"/>
    <cellStyle name="Normal 5 12 2 9" xfId="14594" xr:uid="{E0FB5D57-115B-4F80-8DFD-7E9F8856774D}"/>
    <cellStyle name="Normal 5 12 3" xfId="14595" xr:uid="{F10028EE-F25F-4D64-95F3-74CAB868CB5A}"/>
    <cellStyle name="Normal 5 12 3 10" xfId="14596" xr:uid="{46C568BE-BA2A-49FE-9630-25984F97AEC7}"/>
    <cellStyle name="Normal 5 12 3 11" xfId="14597" xr:uid="{E64F94DE-189F-4344-B0BE-BCC6918014AB}"/>
    <cellStyle name="Normal 5 12 3 2" xfId="14598" xr:uid="{DF9170D6-5D97-4EBB-8EB1-E28FF5D12364}"/>
    <cellStyle name="Normal 5 12 3 2 2" xfId="14599" xr:uid="{6021FD80-47D7-4A48-BDCD-D58A6539B5E6}"/>
    <cellStyle name="Normal 5 12 3 2 2 2" xfId="14600" xr:uid="{677E46F0-CB88-4967-9175-CBA4002C61BC}"/>
    <cellStyle name="Normal 5 12 3 2 3" xfId="14601" xr:uid="{CD71F49C-A373-407F-997D-BB4CE72BB054}"/>
    <cellStyle name="Normal 5 12 3 2 4" xfId="14602" xr:uid="{F6FA3F26-2BCF-4C56-A72B-41AC3F6DF92B}"/>
    <cellStyle name="Normal 5 12 3 2 5" xfId="14603" xr:uid="{D040E61D-440F-4677-A469-C00EAF9662A5}"/>
    <cellStyle name="Normal 5 12 3 3" xfId="14604" xr:uid="{8ACD1CCC-1F0D-4870-97B4-36400B37C478}"/>
    <cellStyle name="Normal 5 12 3 3 2" xfId="14605" xr:uid="{417FDC4C-C998-4DCB-9228-B7FE3D248C68}"/>
    <cellStyle name="Normal 5 12 3 4" xfId="14606" xr:uid="{F8F42CAC-D16D-4D82-B9F5-31AC75427A2D}"/>
    <cellStyle name="Normal 5 12 3 5" xfId="14607" xr:uid="{3D101489-1E87-4113-BC39-7FDB705D5D05}"/>
    <cellStyle name="Normal 5 12 3 6" xfId="14608" xr:uid="{996EE82B-51D5-478E-9804-17DB556CA79F}"/>
    <cellStyle name="Normal 5 12 3 7" xfId="14609" xr:uid="{6BFF87EF-6B83-441D-8BFE-B2A192B99F85}"/>
    <cellStyle name="Normal 5 12 3 8" xfId="14610" xr:uid="{99F91C16-A016-4BD9-848B-0AD6909D318B}"/>
    <cellStyle name="Normal 5 12 3 9" xfId="14611" xr:uid="{A3CE39FA-1AE9-491B-87C8-B71F7872E7F5}"/>
    <cellStyle name="Normal 5 12 4" xfId="14612" xr:uid="{CB87DA86-9BD4-4C64-AD88-57DAB8D5547F}"/>
    <cellStyle name="Normal 5 12 4 2" xfId="14613" xr:uid="{D5A04B54-9A4A-4B9F-A764-10818323C6B9}"/>
    <cellStyle name="Normal 5 12 4 2 2" xfId="14614" xr:uid="{E7CE0615-C89A-4745-969C-3B5D507236D5}"/>
    <cellStyle name="Normal 5 12 4 3" xfId="14615" xr:uid="{AE342713-8841-41EE-8D9D-05747DBEEE0D}"/>
    <cellStyle name="Normal 5 12 4 4" xfId="14616" xr:uid="{DE10D196-2AA8-4FD3-AC0C-73F3C5B750EB}"/>
    <cellStyle name="Normal 5 12 4 5" xfId="14617" xr:uid="{11F6C961-F10A-4D37-A0AC-CBBC1B75FC56}"/>
    <cellStyle name="Normal 5 12 5" xfId="14618" xr:uid="{6BBD8DE9-DEA1-4256-96C4-50C18778C66D}"/>
    <cellStyle name="Normal 5 12 5 2" xfId="14619" xr:uid="{2ACB5F11-95A2-42E4-9B4C-A0CDD756F9D2}"/>
    <cellStyle name="Normal 5 12 6" xfId="14620" xr:uid="{80F9FFE5-3386-490F-9B10-205531A59E1E}"/>
    <cellStyle name="Normal 5 12 7" xfId="14621" xr:uid="{889B7005-D3CD-4642-8C56-C28253E77B4D}"/>
    <cellStyle name="Normal 5 12 8" xfId="14622" xr:uid="{38DCFCAA-BE73-4ECA-8C90-DE7914856F60}"/>
    <cellStyle name="Normal 5 12 9" xfId="14623" xr:uid="{D0EB2261-E0C4-4D12-9855-3B85F0D84FBD}"/>
    <cellStyle name="Normal 5 13" xfId="14624" xr:uid="{70AF25F8-83D7-4059-9FEC-D0646DA3619F}"/>
    <cellStyle name="Normal 5 13 10" xfId="14625" xr:uid="{4D658BBE-EC4F-44A1-8701-7C1F020D21B9}"/>
    <cellStyle name="Normal 5 13 11" xfId="14626" xr:uid="{B1C0F8C2-4F15-46D1-AACF-016C95BC4127}"/>
    <cellStyle name="Normal 5 13 12" xfId="14627" xr:uid="{BCC32464-B07F-445A-A829-2660228D1A9A}"/>
    <cellStyle name="Normal 5 13 13" xfId="14628" xr:uid="{8C1A1BF1-75AE-45B1-B73F-7DE5CDE5F86C}"/>
    <cellStyle name="Normal 5 13 14" xfId="14629" xr:uid="{D72334E4-2DF6-46CF-A685-ED134FE71637}"/>
    <cellStyle name="Normal 5 13 2" xfId="14630" xr:uid="{974FE2E6-4D7A-43D5-9274-B67EFE328DB2}"/>
    <cellStyle name="Normal 5 13 2 10" xfId="14631" xr:uid="{54507317-018A-40FB-BE8C-5B58D1948E97}"/>
    <cellStyle name="Normal 5 13 2 11" xfId="14632" xr:uid="{D07B5D25-4ECB-4D7E-A5F0-4B60324041FB}"/>
    <cellStyle name="Normal 5 13 2 12" xfId="14633" xr:uid="{4A09B339-33CC-49D4-95BF-C6DC932A551F}"/>
    <cellStyle name="Normal 5 13 2 13" xfId="14634" xr:uid="{7CA8A138-1BF1-4CCB-99DC-DD810927E763}"/>
    <cellStyle name="Normal 5 13 2 2" xfId="14635" xr:uid="{0242DE6C-85D9-4A95-A932-FDCC08DB2A13}"/>
    <cellStyle name="Normal 5 13 2 2 10" xfId="14636" xr:uid="{132A1136-5159-43E3-8D86-06CEE13E957B}"/>
    <cellStyle name="Normal 5 13 2 2 11" xfId="14637" xr:uid="{2C4DBC93-9A65-4EA3-8B54-4752037CA04E}"/>
    <cellStyle name="Normal 5 13 2 2 2" xfId="14638" xr:uid="{E94AA662-FBF8-49E7-98F7-EDA4CAC4DD15}"/>
    <cellStyle name="Normal 5 13 2 2 2 2" xfId="14639" xr:uid="{F0569DF8-804B-4C23-B87B-4879D1A78A37}"/>
    <cellStyle name="Normal 5 13 2 2 2 2 2" xfId="14640" xr:uid="{278E947D-C022-415C-BC4A-FB86722694C2}"/>
    <cellStyle name="Normal 5 13 2 2 2 3" xfId="14641" xr:uid="{02758BE9-630F-48E4-B318-9321D12408EF}"/>
    <cellStyle name="Normal 5 13 2 2 2 4" xfId="14642" xr:uid="{292BE7CA-4F97-47AF-A781-EC3CF3A84A3A}"/>
    <cellStyle name="Normal 5 13 2 2 2 5" xfId="14643" xr:uid="{40CA1D14-C9B9-4220-8224-C425E81DE22C}"/>
    <cellStyle name="Normal 5 13 2 2 3" xfId="14644" xr:uid="{7FC0C197-A314-4E64-9642-012234273A3E}"/>
    <cellStyle name="Normal 5 13 2 2 3 2" xfId="14645" xr:uid="{D7770D7E-5E06-4C74-B464-BDC169CE6EC5}"/>
    <cellStyle name="Normal 5 13 2 2 4" xfId="14646" xr:uid="{BE2217F8-9105-4D60-8200-5FED15C4F9B7}"/>
    <cellStyle name="Normal 5 13 2 2 5" xfId="14647" xr:uid="{92FBF4B4-2162-442A-BB0D-606E2D558248}"/>
    <cellStyle name="Normal 5 13 2 2 6" xfId="14648" xr:uid="{78CBD9C0-8973-450E-A854-8D0FC6AB46E2}"/>
    <cellStyle name="Normal 5 13 2 2 7" xfId="14649" xr:uid="{EC396277-BCF2-45A1-916F-9426A33322EC}"/>
    <cellStyle name="Normal 5 13 2 2 8" xfId="14650" xr:uid="{F91728FB-B18E-4B45-A335-85DC232DF8CD}"/>
    <cellStyle name="Normal 5 13 2 2 9" xfId="14651" xr:uid="{F8C086FC-0850-48F0-AED8-B7C2C475EED4}"/>
    <cellStyle name="Normal 5 13 2 3" xfId="14652" xr:uid="{100ED3A1-D77D-4F4A-ACB8-CC73CA662A9E}"/>
    <cellStyle name="Normal 5 13 2 3 2" xfId="14653" xr:uid="{B02BBABB-B72C-452B-B9CB-C52F92D76C19}"/>
    <cellStyle name="Normal 5 13 2 3 2 2" xfId="14654" xr:uid="{8FDFA67B-D24C-4E41-B82C-8E98830693DE}"/>
    <cellStyle name="Normal 5 13 2 3 3" xfId="14655" xr:uid="{26699EF0-C717-4665-962B-3842DE14D65D}"/>
    <cellStyle name="Normal 5 13 2 3 4" xfId="14656" xr:uid="{8CDCF0E7-0D51-4A0D-8FC0-87C636684524}"/>
    <cellStyle name="Normal 5 13 2 3 5" xfId="14657" xr:uid="{8741BA7F-F7EA-43EA-B653-DFF08926870C}"/>
    <cellStyle name="Normal 5 13 2 4" xfId="14658" xr:uid="{20320C92-BA0D-45E7-8692-7328B598F613}"/>
    <cellStyle name="Normal 5 13 2 4 2" xfId="14659" xr:uid="{2EF0C8C9-0BA0-4127-9C95-EBD3C030D8A1}"/>
    <cellStyle name="Normal 5 13 2 5" xfId="14660" xr:uid="{DED014F3-7AD0-4D94-8B0A-FB0131A26C16}"/>
    <cellStyle name="Normal 5 13 2 6" xfId="14661" xr:uid="{C50ED2ED-9937-459D-9651-43F7F3B6BD1F}"/>
    <cellStyle name="Normal 5 13 2 7" xfId="14662" xr:uid="{1E953DD5-20FB-4A47-9FA3-DE162D0C39CD}"/>
    <cellStyle name="Normal 5 13 2 8" xfId="14663" xr:uid="{6D52545B-556E-4C14-A335-FBD500EB9349}"/>
    <cellStyle name="Normal 5 13 2 9" xfId="14664" xr:uid="{D8CFADE6-7A68-4FA4-8EEB-551A65BD8863}"/>
    <cellStyle name="Normal 5 13 3" xfId="14665" xr:uid="{4AF706C1-196B-4AC6-B3EC-10D4C97A4841}"/>
    <cellStyle name="Normal 5 13 3 10" xfId="14666" xr:uid="{D908F969-8535-4798-B38D-50B02E0EBE57}"/>
    <cellStyle name="Normal 5 13 3 11" xfId="14667" xr:uid="{A1E25C94-BE39-47EC-89C9-198FFB9BD6B0}"/>
    <cellStyle name="Normal 5 13 3 2" xfId="14668" xr:uid="{DE9CB53F-AB0A-48CB-995B-BD2E9C75F9A1}"/>
    <cellStyle name="Normal 5 13 3 2 2" xfId="14669" xr:uid="{A6DDEFF7-3CA0-4094-A4F2-03CEC6A520EB}"/>
    <cellStyle name="Normal 5 13 3 2 2 2" xfId="14670" xr:uid="{8116C8C6-F83B-4C75-BBEC-1D21B2FE940D}"/>
    <cellStyle name="Normal 5 13 3 2 3" xfId="14671" xr:uid="{9DECC04A-F775-4A6C-B6A4-4699CE87DC5F}"/>
    <cellStyle name="Normal 5 13 3 2 4" xfId="14672" xr:uid="{5301AAB5-5065-4BB0-A48D-BED1BD14564E}"/>
    <cellStyle name="Normal 5 13 3 2 5" xfId="14673" xr:uid="{EA4EFA2A-9BBD-42F7-84A7-ADB37F67D412}"/>
    <cellStyle name="Normal 5 13 3 3" xfId="14674" xr:uid="{3CCB761A-9216-4350-AFCC-081F5A0382ED}"/>
    <cellStyle name="Normal 5 13 3 3 2" xfId="14675" xr:uid="{491B8725-77B8-416D-8A0B-8D7747C49731}"/>
    <cellStyle name="Normal 5 13 3 4" xfId="14676" xr:uid="{5A4ABCAB-88D6-49B2-BC05-03B02BE5EB43}"/>
    <cellStyle name="Normal 5 13 3 5" xfId="14677" xr:uid="{FB80C3E8-14A1-487A-A14E-9B8731F880C4}"/>
    <cellStyle name="Normal 5 13 3 6" xfId="14678" xr:uid="{CDF6D0E0-91C3-466A-8490-73DC7008315D}"/>
    <cellStyle name="Normal 5 13 3 7" xfId="14679" xr:uid="{396ECF4A-C86F-4E7D-9148-ABACCFBF72BE}"/>
    <cellStyle name="Normal 5 13 3 8" xfId="14680" xr:uid="{179A58E3-E72D-4C4C-957B-9A0BA722CA38}"/>
    <cellStyle name="Normal 5 13 3 9" xfId="14681" xr:uid="{A50B92A3-68A6-415B-B333-A71D3CAD464E}"/>
    <cellStyle name="Normal 5 13 4" xfId="14682" xr:uid="{7E740178-5476-4885-9B39-EA1068303B3F}"/>
    <cellStyle name="Normal 5 13 4 2" xfId="14683" xr:uid="{0EF0C0FE-A652-4BBA-AAFA-CF52B19C7803}"/>
    <cellStyle name="Normal 5 13 4 2 2" xfId="14684" xr:uid="{C37F5368-E37B-4A24-81EA-20E251748BD2}"/>
    <cellStyle name="Normal 5 13 4 3" xfId="14685" xr:uid="{33C6EC41-DA23-4082-B735-BAC6B50B1F99}"/>
    <cellStyle name="Normal 5 13 4 4" xfId="14686" xr:uid="{2EC028A2-7A84-432A-81EA-AC5C49DB133B}"/>
    <cellStyle name="Normal 5 13 4 5" xfId="14687" xr:uid="{11B99183-7960-47A6-8D4B-976D932EA55C}"/>
    <cellStyle name="Normal 5 13 5" xfId="14688" xr:uid="{0FD646B5-6027-4596-BE98-894C2CE2258C}"/>
    <cellStyle name="Normal 5 13 5 2" xfId="14689" xr:uid="{06CA4804-D973-46FE-8C0E-C318044E692B}"/>
    <cellStyle name="Normal 5 13 6" xfId="14690" xr:uid="{6D935454-998E-4EE1-B810-4C60CFDE4EC4}"/>
    <cellStyle name="Normal 5 13 7" xfId="14691" xr:uid="{ECCBEFAD-EB07-412A-AE87-F1D045621E0D}"/>
    <cellStyle name="Normal 5 13 8" xfId="14692" xr:uid="{0F01F018-0F40-4161-A82B-9B2A1CCE571B}"/>
    <cellStyle name="Normal 5 13 9" xfId="14693" xr:uid="{EDA3EC1A-30E6-48D5-A374-FF3DC4D94000}"/>
    <cellStyle name="Normal 5 14" xfId="14694" xr:uid="{ACDECCDF-138C-4BC4-A20A-39A9FC285F0E}"/>
    <cellStyle name="Normal 5 14 10" xfId="14695" xr:uid="{44F5EAC0-2A95-4F85-AB4B-0B701D2DFF2E}"/>
    <cellStyle name="Normal 5 14 11" xfId="14696" xr:uid="{54A6D12E-2FE5-4695-9B43-FF6EE4F23A39}"/>
    <cellStyle name="Normal 5 14 12" xfId="14697" xr:uid="{CAEAD1E6-B36F-4152-B1D2-5FFD0ED97D99}"/>
    <cellStyle name="Normal 5 14 13" xfId="14698" xr:uid="{DD6E49FB-B9CA-4CD9-9356-C7E20BD0E81E}"/>
    <cellStyle name="Normal 5 14 14" xfId="14699" xr:uid="{0BD7759A-7EF2-41D8-B44F-721ACE6ECAE9}"/>
    <cellStyle name="Normal 5 14 2" xfId="14700" xr:uid="{0C1D6508-6D1A-42B7-BF63-9228D7435EC6}"/>
    <cellStyle name="Normal 5 14 2 10" xfId="14701" xr:uid="{FEFE5CED-54F7-4AD3-9AEE-F16F36CBF128}"/>
    <cellStyle name="Normal 5 14 2 11" xfId="14702" xr:uid="{BEF6EBDA-56F1-43C5-929B-1E06E8B7B273}"/>
    <cellStyle name="Normal 5 14 2 12" xfId="14703" xr:uid="{42A4C04E-14E4-4FF7-B1CE-29C0E43ED65D}"/>
    <cellStyle name="Normal 5 14 2 13" xfId="14704" xr:uid="{985DF0C1-1E15-48E6-AADC-5DF66BB5FD3A}"/>
    <cellStyle name="Normal 5 14 2 2" xfId="14705" xr:uid="{2800FD06-46E9-48C7-A174-D972288C5CD4}"/>
    <cellStyle name="Normal 5 14 2 2 10" xfId="14706" xr:uid="{2B5F6039-B444-4664-9B6B-C7E820BC2575}"/>
    <cellStyle name="Normal 5 14 2 2 11" xfId="14707" xr:uid="{FC39A79F-A2ED-423D-8E24-A31280A49E37}"/>
    <cellStyle name="Normal 5 14 2 2 2" xfId="14708" xr:uid="{D63E4CE4-83AC-4ED6-902C-B525CBE260C8}"/>
    <cellStyle name="Normal 5 14 2 2 2 2" xfId="14709" xr:uid="{AACDCD5A-6EA6-4BBC-9A50-395C1015AED0}"/>
    <cellStyle name="Normal 5 14 2 2 2 2 2" xfId="14710" xr:uid="{D6B07333-2E3B-4166-8FAD-5151265BE848}"/>
    <cellStyle name="Normal 5 14 2 2 2 3" xfId="14711" xr:uid="{67BD8FC9-D5E1-4550-A16E-1C51C9DF3E80}"/>
    <cellStyle name="Normal 5 14 2 2 2 4" xfId="14712" xr:uid="{BEE14C0F-3B0B-4328-AEE4-82F94E49CD34}"/>
    <cellStyle name="Normal 5 14 2 2 2 5" xfId="14713" xr:uid="{7FCC8C63-14F9-4BC5-BFBA-7893D4F8E3E8}"/>
    <cellStyle name="Normal 5 14 2 2 3" xfId="14714" xr:uid="{B82FA76F-7DC7-4C0C-9BB2-5A808D9FA868}"/>
    <cellStyle name="Normal 5 14 2 2 3 2" xfId="14715" xr:uid="{9F16450C-A84B-48FF-ACDD-805A0C55DC62}"/>
    <cellStyle name="Normal 5 14 2 2 4" xfId="14716" xr:uid="{FBFD9995-58CA-4458-92C1-91CC5AFBBA4F}"/>
    <cellStyle name="Normal 5 14 2 2 5" xfId="14717" xr:uid="{DED74557-0A54-4EE8-A8E8-986063CD58E6}"/>
    <cellStyle name="Normal 5 14 2 2 6" xfId="14718" xr:uid="{F91B138F-A11A-4844-937A-E62095C0C81A}"/>
    <cellStyle name="Normal 5 14 2 2 7" xfId="14719" xr:uid="{23628EB2-7944-4930-ACCD-C3BE682EE545}"/>
    <cellStyle name="Normal 5 14 2 2 8" xfId="14720" xr:uid="{896A62D2-09E0-4722-A99D-D45CD5961A49}"/>
    <cellStyle name="Normal 5 14 2 2 9" xfId="14721" xr:uid="{8728D2B7-9A75-4B4B-B886-0FA85F4319E8}"/>
    <cellStyle name="Normal 5 14 2 3" xfId="14722" xr:uid="{4F3ECD48-2EA4-4C90-AF8D-7A8FD7D1A3FB}"/>
    <cellStyle name="Normal 5 14 2 3 2" xfId="14723" xr:uid="{03E2BC0F-C004-47DC-B848-557A0C95BCBB}"/>
    <cellStyle name="Normal 5 14 2 3 2 2" xfId="14724" xr:uid="{7F087F2C-9382-4E84-B4FF-75DFD713431A}"/>
    <cellStyle name="Normal 5 14 2 3 3" xfId="14725" xr:uid="{C65BC2FA-2BF7-4456-B1B8-8831F7756B69}"/>
    <cellStyle name="Normal 5 14 2 3 4" xfId="14726" xr:uid="{FAB200FA-6B9C-407D-A518-4E9DB0B10274}"/>
    <cellStyle name="Normal 5 14 2 3 5" xfId="14727" xr:uid="{FF5B050F-D0EE-4C9B-9BC5-EE1886461A6F}"/>
    <cellStyle name="Normal 5 14 2 4" xfId="14728" xr:uid="{DC0EA281-AD24-4DAE-8A45-883E2D307E5F}"/>
    <cellStyle name="Normal 5 14 2 4 2" xfId="14729" xr:uid="{7C100BAD-6666-4E13-9D16-E9DA30BBF2B5}"/>
    <cellStyle name="Normal 5 14 2 5" xfId="14730" xr:uid="{6217F80E-DC07-4479-8580-23FF347A85D0}"/>
    <cellStyle name="Normal 5 14 2 6" xfId="14731" xr:uid="{9FF6B07E-52DA-4604-A6A1-9B3A404D4EAF}"/>
    <cellStyle name="Normal 5 14 2 7" xfId="14732" xr:uid="{0D5520D6-31B0-4D52-AFE9-9F5632226D07}"/>
    <cellStyle name="Normal 5 14 2 8" xfId="14733" xr:uid="{4D79F5A7-6E6E-430C-BDB4-780899A736C1}"/>
    <cellStyle name="Normal 5 14 2 9" xfId="14734" xr:uid="{B4BBC476-47C6-4E8E-BBA9-8811AB512AB0}"/>
    <cellStyle name="Normal 5 14 3" xfId="14735" xr:uid="{5E7AFB4A-51D6-4EC2-8CA4-AAC4A86293E7}"/>
    <cellStyle name="Normal 5 14 3 10" xfId="14736" xr:uid="{914834A8-98E6-4AFD-A890-9A5AB9F81694}"/>
    <cellStyle name="Normal 5 14 3 11" xfId="14737" xr:uid="{F3E9CD83-64A3-4C97-88A5-E5EFFDDDCA2C}"/>
    <cellStyle name="Normal 5 14 3 2" xfId="14738" xr:uid="{8F76046A-1F80-47EB-8C3B-B4D42E87B119}"/>
    <cellStyle name="Normal 5 14 3 2 2" xfId="14739" xr:uid="{8F87CF06-2967-47A1-A1F7-E0349FBA9CE5}"/>
    <cellStyle name="Normal 5 14 3 2 2 2" xfId="14740" xr:uid="{C8E1840C-29D9-430D-B579-D2844AE63648}"/>
    <cellStyle name="Normal 5 14 3 2 3" xfId="14741" xr:uid="{9E871176-5BA8-4F69-AAB7-A73FEDD18127}"/>
    <cellStyle name="Normal 5 14 3 2 4" xfId="14742" xr:uid="{422A3F09-11AC-4273-8044-0F649A2A38D6}"/>
    <cellStyle name="Normal 5 14 3 2 5" xfId="14743" xr:uid="{13ACA458-FF21-4D34-983A-D721A004A3CF}"/>
    <cellStyle name="Normal 5 14 3 3" xfId="14744" xr:uid="{DE474BFF-9C0C-44C9-A477-1B214DF65A61}"/>
    <cellStyle name="Normal 5 14 3 3 2" xfId="14745" xr:uid="{80D8DEAF-99F0-4E3A-96B2-DAFDD6968714}"/>
    <cellStyle name="Normal 5 14 3 4" xfId="14746" xr:uid="{A7D4647C-6E11-4B63-A80F-1598F02303D4}"/>
    <cellStyle name="Normal 5 14 3 5" xfId="14747" xr:uid="{11111F93-D287-491B-9429-8432F639C2F7}"/>
    <cellStyle name="Normal 5 14 3 6" xfId="14748" xr:uid="{112B9F09-3718-4726-BE39-D59E305AF943}"/>
    <cellStyle name="Normal 5 14 3 7" xfId="14749" xr:uid="{E10F33D3-CF45-4816-92A3-01253550741D}"/>
    <cellStyle name="Normal 5 14 3 8" xfId="14750" xr:uid="{0B8A16E7-F7DF-4004-BA02-13B3D2E5D6FB}"/>
    <cellStyle name="Normal 5 14 3 9" xfId="14751" xr:uid="{45B75E31-E458-4ED3-B019-170B5FC941FE}"/>
    <cellStyle name="Normal 5 14 4" xfId="14752" xr:uid="{07941D0F-728F-4DEF-9408-61A1C0B5CDEF}"/>
    <cellStyle name="Normal 5 14 4 2" xfId="14753" xr:uid="{136752F2-77F2-4C28-BC3B-3DBE1C2F8852}"/>
    <cellStyle name="Normal 5 14 4 2 2" xfId="14754" xr:uid="{842CA7D1-7543-40A3-8479-E10D4DF45198}"/>
    <cellStyle name="Normal 5 14 4 3" xfId="14755" xr:uid="{983E0405-6EA2-4B93-8DB1-2DBD8A082AE1}"/>
    <cellStyle name="Normal 5 14 4 4" xfId="14756" xr:uid="{D9DE4342-F449-4943-A308-4665AADDD142}"/>
    <cellStyle name="Normal 5 14 4 5" xfId="14757" xr:uid="{D957B3E3-62B6-4E1F-B7CA-33E55BA2392C}"/>
    <cellStyle name="Normal 5 14 5" xfId="14758" xr:uid="{4D084D95-03E7-4C09-8065-8CBFC37DA44C}"/>
    <cellStyle name="Normal 5 14 5 2" xfId="14759" xr:uid="{301F545D-E7B0-451E-96B3-89DC2FDBB8E3}"/>
    <cellStyle name="Normal 5 14 6" xfId="14760" xr:uid="{9B8FB95E-993D-46B4-A7B2-83BDCF159BCC}"/>
    <cellStyle name="Normal 5 14 7" xfId="14761" xr:uid="{EABED57C-D97D-4092-89A3-3E796586C1A7}"/>
    <cellStyle name="Normal 5 14 8" xfId="14762" xr:uid="{BA48B0F9-DCBF-439A-A802-828CC924B938}"/>
    <cellStyle name="Normal 5 14 9" xfId="14763" xr:uid="{BBD929C8-6A21-477A-983B-37833261FA29}"/>
    <cellStyle name="Normal 5 15" xfId="14764" xr:uid="{89FA3B5F-E101-4A44-90C6-16A24AAC0FF0}"/>
    <cellStyle name="Normal 5 15 10" xfId="14765" xr:uid="{FB6F8FD5-5824-4DCF-BDDD-D52E27D6A603}"/>
    <cellStyle name="Normal 5 15 11" xfId="14766" xr:uid="{C1B0E945-60B3-4606-996B-D2A19842FFD3}"/>
    <cellStyle name="Normal 5 15 12" xfId="14767" xr:uid="{615E435B-2D6A-40A1-B57D-85C6B9CAC4EA}"/>
    <cellStyle name="Normal 5 15 13" xfId="14768" xr:uid="{8E3E86B9-A15F-45CB-B183-9528309AD95B}"/>
    <cellStyle name="Normal 5 15 14" xfId="14769" xr:uid="{47F85E44-4BEE-4F3D-89A9-0AE1BD1EE1A1}"/>
    <cellStyle name="Normal 5 15 2" xfId="14770" xr:uid="{E386C91D-2CF2-4C23-85EB-6AB9A56D4A45}"/>
    <cellStyle name="Normal 5 15 2 10" xfId="14771" xr:uid="{1C8059C1-1AE8-4A21-B2B9-B21E8D38819A}"/>
    <cellStyle name="Normal 5 15 2 11" xfId="14772" xr:uid="{3A21555E-FB58-4CB6-A087-3C9CF8162BD8}"/>
    <cellStyle name="Normal 5 15 2 12" xfId="14773" xr:uid="{6382B6C1-370E-43F4-8F09-F2CFED443143}"/>
    <cellStyle name="Normal 5 15 2 13" xfId="14774" xr:uid="{C4F44847-5920-4E0F-A943-18A085031929}"/>
    <cellStyle name="Normal 5 15 2 2" xfId="14775" xr:uid="{8F0C1E5B-EA05-407B-A29B-5A014C3AB472}"/>
    <cellStyle name="Normal 5 15 2 2 10" xfId="14776" xr:uid="{29DF544D-0D77-4128-902A-D26898184215}"/>
    <cellStyle name="Normal 5 15 2 2 11" xfId="14777" xr:uid="{CAEA7AF0-C771-4D3A-97D7-6A51E5F92DE3}"/>
    <cellStyle name="Normal 5 15 2 2 2" xfId="14778" xr:uid="{8B6F03EE-4C64-4734-98AF-087308FF71EB}"/>
    <cellStyle name="Normal 5 15 2 2 2 2" xfId="14779" xr:uid="{DB0E695D-361E-49C8-A4B4-0FC64BE53B12}"/>
    <cellStyle name="Normal 5 15 2 2 2 2 2" xfId="14780" xr:uid="{8021FDE5-99EF-4263-A28B-FF0F03EA36B3}"/>
    <cellStyle name="Normal 5 15 2 2 2 3" xfId="14781" xr:uid="{4DB0F651-36B8-4266-9913-B15333F88A29}"/>
    <cellStyle name="Normal 5 15 2 2 2 4" xfId="14782" xr:uid="{472A6AB1-33D7-497D-801B-52650DABE249}"/>
    <cellStyle name="Normal 5 15 2 2 2 5" xfId="14783" xr:uid="{5621ABAD-ABA8-4B0A-8B83-55ACB7DB621E}"/>
    <cellStyle name="Normal 5 15 2 2 3" xfId="14784" xr:uid="{213DE6E5-7576-42FE-AE69-799C6983F43F}"/>
    <cellStyle name="Normal 5 15 2 2 3 2" xfId="14785" xr:uid="{0E0808FC-3E6A-4EE4-BFFE-C63294EADC95}"/>
    <cellStyle name="Normal 5 15 2 2 4" xfId="14786" xr:uid="{A423BDF9-08C0-4474-88E9-09F67713F484}"/>
    <cellStyle name="Normal 5 15 2 2 5" xfId="14787" xr:uid="{CDDC2B35-A2B4-4F0F-BF9A-20209DCC74BF}"/>
    <cellStyle name="Normal 5 15 2 2 6" xfId="14788" xr:uid="{DC1F68CD-CCAD-40C4-833A-F51D47F9E81F}"/>
    <cellStyle name="Normal 5 15 2 2 7" xfId="14789" xr:uid="{6233C5AF-DB1D-48BB-963B-09EA0953F9FE}"/>
    <cellStyle name="Normal 5 15 2 2 8" xfId="14790" xr:uid="{A5CF3356-30F1-4B89-82C2-4C9BCADA1160}"/>
    <cellStyle name="Normal 5 15 2 2 9" xfId="14791" xr:uid="{925A6C12-387E-4440-ABBF-2D13602C388C}"/>
    <cellStyle name="Normal 5 15 2 3" xfId="14792" xr:uid="{44537112-E3AF-4F88-8C58-DEAAD26921A1}"/>
    <cellStyle name="Normal 5 15 2 3 2" xfId="14793" xr:uid="{6E36183E-2580-4EA3-854B-F2CCB191060E}"/>
    <cellStyle name="Normal 5 15 2 3 2 2" xfId="14794" xr:uid="{7A8CAC7B-5026-42BA-955C-C21705D6886B}"/>
    <cellStyle name="Normal 5 15 2 3 3" xfId="14795" xr:uid="{521091EB-D4D5-4C82-BC60-3046D259DDCF}"/>
    <cellStyle name="Normal 5 15 2 3 4" xfId="14796" xr:uid="{785EA840-366B-4408-ACA8-230925F6ED9E}"/>
    <cellStyle name="Normal 5 15 2 3 5" xfId="14797" xr:uid="{09A03C52-8EF1-46F5-BB39-D545C46508DC}"/>
    <cellStyle name="Normal 5 15 2 4" xfId="14798" xr:uid="{630308AC-0614-45D9-B281-159FDE5F6616}"/>
    <cellStyle name="Normal 5 15 2 4 2" xfId="14799" xr:uid="{EBB46E5B-A7EB-4F49-B5A4-817309F6FC4E}"/>
    <cellStyle name="Normal 5 15 2 5" xfId="14800" xr:uid="{8B46D688-E26E-4962-837B-FDD8C5C592B1}"/>
    <cellStyle name="Normal 5 15 2 6" xfId="14801" xr:uid="{6B8D6208-595A-4D6B-994E-01B14A3D2C12}"/>
    <cellStyle name="Normal 5 15 2 7" xfId="14802" xr:uid="{833E9BCA-F589-428D-BC0E-6094613C3001}"/>
    <cellStyle name="Normal 5 15 2 8" xfId="14803" xr:uid="{7AE22067-25C5-4477-8392-16BC2E12F869}"/>
    <cellStyle name="Normal 5 15 2 9" xfId="14804" xr:uid="{421121A4-302E-4378-B911-16B9173ED8AB}"/>
    <cellStyle name="Normal 5 15 3" xfId="14805" xr:uid="{5264C96A-5A62-47CE-BEEF-15BFF8466161}"/>
    <cellStyle name="Normal 5 15 3 10" xfId="14806" xr:uid="{1B86FE4C-FA78-4F93-8A53-B7FBFA904554}"/>
    <cellStyle name="Normal 5 15 3 11" xfId="14807" xr:uid="{5DE6B021-9665-4AF9-BC16-497850E9A655}"/>
    <cellStyle name="Normal 5 15 3 2" xfId="14808" xr:uid="{C020439F-A4E9-428B-91FF-52D5E9372A4B}"/>
    <cellStyle name="Normal 5 15 3 2 2" xfId="14809" xr:uid="{BBA4472D-0E0C-451A-8954-FABE3143A515}"/>
    <cellStyle name="Normal 5 15 3 2 2 2" xfId="14810" xr:uid="{0B0196B1-1778-49C3-8B06-29383189B357}"/>
    <cellStyle name="Normal 5 15 3 2 3" xfId="14811" xr:uid="{D7118A3B-AF3B-46D3-B4B5-04121EF11D0F}"/>
    <cellStyle name="Normal 5 15 3 2 4" xfId="14812" xr:uid="{59533B1E-A004-4E3F-B95F-7B631E1ED043}"/>
    <cellStyle name="Normal 5 15 3 2 5" xfId="14813" xr:uid="{EC29D54D-68C8-4EC8-B6D2-46C87E2DD819}"/>
    <cellStyle name="Normal 5 15 3 3" xfId="14814" xr:uid="{CDD0986D-70F2-4F9A-9F93-55950FB86476}"/>
    <cellStyle name="Normal 5 15 3 3 2" xfId="14815" xr:uid="{D71F679C-7489-4C81-BBDC-CE4FA9148434}"/>
    <cellStyle name="Normal 5 15 3 4" xfId="14816" xr:uid="{CD2E26A6-0A08-4918-BCB0-1E036DB58011}"/>
    <cellStyle name="Normal 5 15 3 5" xfId="14817" xr:uid="{322CF64F-FB8D-4B5E-B3CB-C810A03FCC10}"/>
    <cellStyle name="Normal 5 15 3 6" xfId="14818" xr:uid="{64D2AFAC-A0CF-4CAC-AA37-7AECAE367501}"/>
    <cellStyle name="Normal 5 15 3 7" xfId="14819" xr:uid="{FFF9EC39-12C6-4BD9-ACEC-BF686D3140E3}"/>
    <cellStyle name="Normal 5 15 3 8" xfId="14820" xr:uid="{1FBCDDDA-14D5-4271-B885-51337056951B}"/>
    <cellStyle name="Normal 5 15 3 9" xfId="14821" xr:uid="{977AFA35-2B43-4572-928C-762625A0166A}"/>
    <cellStyle name="Normal 5 15 4" xfId="14822" xr:uid="{0D47053A-6B57-4E38-A64C-76F58229C5DB}"/>
    <cellStyle name="Normal 5 15 4 2" xfId="14823" xr:uid="{C8D85F07-4800-4BD1-B373-57EDFC1BED27}"/>
    <cellStyle name="Normal 5 15 4 2 2" xfId="14824" xr:uid="{37FCB673-3BB8-4567-9F18-7219FE5F7672}"/>
    <cellStyle name="Normal 5 15 4 3" xfId="14825" xr:uid="{943F4F44-D748-44BD-9658-6F43190411CC}"/>
    <cellStyle name="Normal 5 15 4 4" xfId="14826" xr:uid="{B7D9935D-C30B-4657-964C-18FD6955EFCD}"/>
    <cellStyle name="Normal 5 15 4 5" xfId="14827" xr:uid="{25DFCA4D-8753-4514-9B6F-C74DDE0D45DC}"/>
    <cellStyle name="Normal 5 15 5" xfId="14828" xr:uid="{EAD72335-ABEE-4794-8E0C-CDAB44958D38}"/>
    <cellStyle name="Normal 5 15 5 2" xfId="14829" xr:uid="{C1E6071A-F03F-445A-BA58-2429C06282BF}"/>
    <cellStyle name="Normal 5 15 6" xfId="14830" xr:uid="{63E6D7A3-0E02-4CAE-BC0A-724BF5028725}"/>
    <cellStyle name="Normal 5 15 7" xfId="14831" xr:uid="{C68E8244-5C16-4ED4-91E1-877EED0972D5}"/>
    <cellStyle name="Normal 5 15 8" xfId="14832" xr:uid="{649A03D2-D16D-4429-A89C-854109668DDA}"/>
    <cellStyle name="Normal 5 15 9" xfId="14833" xr:uid="{3A92F036-5899-4550-AE06-83AEFA81944C}"/>
    <cellStyle name="Normal 5 16" xfId="14834" xr:uid="{9654F3ED-4C0C-4A23-8D11-DBDD123A4E08}"/>
    <cellStyle name="Normal 5 16 10" xfId="14835" xr:uid="{7CA1CBA0-9C6C-4E7F-B27B-7ED088DEC8F0}"/>
    <cellStyle name="Normal 5 16 11" xfId="14836" xr:uid="{B2EECD36-7EA0-4948-9574-A20217583202}"/>
    <cellStyle name="Normal 5 16 12" xfId="14837" xr:uid="{6ECDD0EC-F05F-4FA4-88DA-E538E1A8A7C2}"/>
    <cellStyle name="Normal 5 16 13" xfId="14838" xr:uid="{BE7D7C88-223E-417D-B8DF-EF95C1DF8C65}"/>
    <cellStyle name="Normal 5 16 14" xfId="14839" xr:uid="{218B7510-D1B6-4FC4-8584-D636C33C79AF}"/>
    <cellStyle name="Normal 5 16 2" xfId="14840" xr:uid="{D8477AB1-FC41-46E0-AEC6-73F423BEE691}"/>
    <cellStyle name="Normal 5 16 2 10" xfId="14841" xr:uid="{F39F0D6C-F4FC-4C7F-B96B-A345CDBDAE59}"/>
    <cellStyle name="Normal 5 16 2 11" xfId="14842" xr:uid="{9C606057-58CC-410F-8E01-C4470E15C5AC}"/>
    <cellStyle name="Normal 5 16 2 12" xfId="14843" xr:uid="{8166D1E0-785A-409F-97A8-51852827C174}"/>
    <cellStyle name="Normal 5 16 2 13" xfId="14844" xr:uid="{5ED22A0A-9EC5-402F-A413-4AA49EAF1B76}"/>
    <cellStyle name="Normal 5 16 2 2" xfId="14845" xr:uid="{4F3574E5-87B7-411B-82C3-4ACA6A26E398}"/>
    <cellStyle name="Normal 5 16 2 2 10" xfId="14846" xr:uid="{62A481C2-99DD-4AB8-9DA7-7B95E2A1B848}"/>
    <cellStyle name="Normal 5 16 2 2 11" xfId="14847" xr:uid="{906CBAE8-A053-40CB-898C-EE39824332F4}"/>
    <cellStyle name="Normal 5 16 2 2 2" xfId="14848" xr:uid="{5026798B-423B-408F-A7E4-6E38DECB1532}"/>
    <cellStyle name="Normal 5 16 2 2 2 2" xfId="14849" xr:uid="{6B217A49-9D47-4653-8C69-D721D7378C1E}"/>
    <cellStyle name="Normal 5 16 2 2 2 2 2" xfId="14850" xr:uid="{86B9BD3C-05FA-49FB-9D3D-D2DEA838B582}"/>
    <cellStyle name="Normal 5 16 2 2 2 3" xfId="14851" xr:uid="{6DE4B7C6-AA6A-44B4-A392-E6017002AB35}"/>
    <cellStyle name="Normal 5 16 2 2 2 4" xfId="14852" xr:uid="{1307AC9B-F58B-44C3-BC89-9168EA005481}"/>
    <cellStyle name="Normal 5 16 2 2 2 5" xfId="14853" xr:uid="{C6ADBA3E-5D6C-4820-B059-41D2656D53E3}"/>
    <cellStyle name="Normal 5 16 2 2 3" xfId="14854" xr:uid="{039624A9-CBAF-458D-BD53-D76AB2F2F194}"/>
    <cellStyle name="Normal 5 16 2 2 3 2" xfId="14855" xr:uid="{9CB99AD9-241A-464F-B0AE-F0D72528D64D}"/>
    <cellStyle name="Normal 5 16 2 2 4" xfId="14856" xr:uid="{E41A81EB-36C9-4AB2-AE88-92589379D45D}"/>
    <cellStyle name="Normal 5 16 2 2 5" xfId="14857" xr:uid="{F5DA7258-DF49-4D58-94F9-D3F6B9A87FCF}"/>
    <cellStyle name="Normal 5 16 2 2 6" xfId="14858" xr:uid="{FB66F8CA-91C1-422A-9F99-2FFCFEA4BB12}"/>
    <cellStyle name="Normal 5 16 2 2 7" xfId="14859" xr:uid="{5BA49986-BBCB-430B-960C-7311CD5DB25E}"/>
    <cellStyle name="Normal 5 16 2 2 8" xfId="14860" xr:uid="{F6FF7C11-704E-45D1-80F9-5875380803CB}"/>
    <cellStyle name="Normal 5 16 2 2 9" xfId="14861" xr:uid="{01AB5C29-156F-4A30-A86F-AEEC9124EC14}"/>
    <cellStyle name="Normal 5 16 2 3" xfId="14862" xr:uid="{14C42D53-F4AD-4104-B5D9-F922154D938B}"/>
    <cellStyle name="Normal 5 16 2 3 2" xfId="14863" xr:uid="{6597B7D0-0C9A-4E9C-8A97-EFC8B9F8DEF3}"/>
    <cellStyle name="Normal 5 16 2 3 2 2" xfId="14864" xr:uid="{D0863936-CDAB-4351-8974-67B3EB86EB37}"/>
    <cellStyle name="Normal 5 16 2 3 3" xfId="14865" xr:uid="{65676BCE-B562-4CD5-9027-5AB42AB970DC}"/>
    <cellStyle name="Normal 5 16 2 3 4" xfId="14866" xr:uid="{F1F72E08-E63C-41A9-AE05-4DC201174C17}"/>
    <cellStyle name="Normal 5 16 2 3 5" xfId="14867" xr:uid="{C9EE20F0-A43F-4FB5-AE91-83DE794FC25E}"/>
    <cellStyle name="Normal 5 16 2 4" xfId="14868" xr:uid="{1D07499C-C6DA-4719-A019-892497A50FFA}"/>
    <cellStyle name="Normal 5 16 2 4 2" xfId="14869" xr:uid="{B35BF744-CEC0-46BF-A074-347503EB033C}"/>
    <cellStyle name="Normal 5 16 2 5" xfId="14870" xr:uid="{AD72E4C0-1A49-4C53-98B2-0920D2A8D2DE}"/>
    <cellStyle name="Normal 5 16 2 6" xfId="14871" xr:uid="{F7BE9CA6-1449-4CB8-AB30-638F66C0241B}"/>
    <cellStyle name="Normal 5 16 2 7" xfId="14872" xr:uid="{133F35B9-43B6-40A8-9ED2-DC24F28EBAED}"/>
    <cellStyle name="Normal 5 16 2 8" xfId="14873" xr:uid="{589DB5ED-54B0-4639-9B84-ED10B7E3A413}"/>
    <cellStyle name="Normal 5 16 2 9" xfId="14874" xr:uid="{118D9FD6-B1D8-4937-A67E-7A98A9E743D9}"/>
    <cellStyle name="Normal 5 16 3" xfId="14875" xr:uid="{6D3CA0CA-7D28-43CE-A473-746A080BEB25}"/>
    <cellStyle name="Normal 5 16 3 10" xfId="14876" xr:uid="{22FEDEB9-C71F-4B3A-8240-CD2119DE15E6}"/>
    <cellStyle name="Normal 5 16 3 11" xfId="14877" xr:uid="{BA4DF96A-B7DA-447A-9007-F96F2A448DE4}"/>
    <cellStyle name="Normal 5 16 3 2" xfId="14878" xr:uid="{493317F7-4896-43E8-B026-FCEA1403B306}"/>
    <cellStyle name="Normal 5 16 3 2 2" xfId="14879" xr:uid="{CC907012-0A69-4ED9-AC7F-4EE29A7D8602}"/>
    <cellStyle name="Normal 5 16 3 2 2 2" xfId="14880" xr:uid="{65012FDD-3134-41E2-BAB1-35F6D93CC49D}"/>
    <cellStyle name="Normal 5 16 3 2 3" xfId="14881" xr:uid="{EBA2A1A7-7BBC-4CFC-B271-D006582DCA5F}"/>
    <cellStyle name="Normal 5 16 3 2 4" xfId="14882" xr:uid="{793D1CB7-A65F-459E-BA4F-E325B0CBF12D}"/>
    <cellStyle name="Normal 5 16 3 2 5" xfId="14883" xr:uid="{C59663AC-AF0C-43C7-B96D-BB17B26591AA}"/>
    <cellStyle name="Normal 5 16 3 3" xfId="14884" xr:uid="{7F21F52D-1A14-4887-8936-42D867C2792E}"/>
    <cellStyle name="Normal 5 16 3 3 2" xfId="14885" xr:uid="{349E0F14-759A-45A6-A762-0061FA12A84B}"/>
    <cellStyle name="Normal 5 16 3 4" xfId="14886" xr:uid="{38785F88-7754-40AA-B872-5D7BD5E9C53A}"/>
    <cellStyle name="Normal 5 16 3 5" xfId="14887" xr:uid="{D1BF2C19-08DB-4D30-B68D-79B7ECBF37C3}"/>
    <cellStyle name="Normal 5 16 3 6" xfId="14888" xr:uid="{8DF03275-C395-4A04-88F8-1A7C845C06D2}"/>
    <cellStyle name="Normal 5 16 3 7" xfId="14889" xr:uid="{325A098C-3127-4E13-9A88-CC0174710AEC}"/>
    <cellStyle name="Normal 5 16 3 8" xfId="14890" xr:uid="{75485395-45B6-441E-A071-22C06DE8943A}"/>
    <cellStyle name="Normal 5 16 3 9" xfId="14891" xr:uid="{D70A27A6-AA45-4415-B3E1-2502246100A1}"/>
    <cellStyle name="Normal 5 16 4" xfId="14892" xr:uid="{D395654F-4B73-458D-BFB4-A8D977D771ED}"/>
    <cellStyle name="Normal 5 16 4 2" xfId="14893" xr:uid="{7B84758D-466E-4E47-9834-5B0EF3AC4AA4}"/>
    <cellStyle name="Normal 5 16 4 2 2" xfId="14894" xr:uid="{708B3A45-3CC3-4117-A814-21129E648D7D}"/>
    <cellStyle name="Normal 5 16 4 3" xfId="14895" xr:uid="{2537E5C3-0125-4C42-9D91-976761AEC2C5}"/>
    <cellStyle name="Normal 5 16 4 4" xfId="14896" xr:uid="{1EA0D4FC-D617-4A52-88A7-7D1DB8DAB0EE}"/>
    <cellStyle name="Normal 5 16 4 5" xfId="14897" xr:uid="{8002DE7D-F1F4-403B-8FDB-FFA1A08E8060}"/>
    <cellStyle name="Normal 5 16 5" xfId="14898" xr:uid="{795235CA-F9B3-411B-9754-C61A822B3806}"/>
    <cellStyle name="Normal 5 16 5 2" xfId="14899" xr:uid="{A0AE45B9-9177-4EBE-985F-7F0A289B1797}"/>
    <cellStyle name="Normal 5 16 6" xfId="14900" xr:uid="{E511FFF6-74AC-4382-8A0C-2106789DFAAD}"/>
    <cellStyle name="Normal 5 16 7" xfId="14901" xr:uid="{F19AE72D-7EC9-4F4D-B51C-9A17029DD1DB}"/>
    <cellStyle name="Normal 5 16 8" xfId="14902" xr:uid="{17F3D2E4-8903-4DC3-BB8B-F5C722429401}"/>
    <cellStyle name="Normal 5 16 9" xfId="14903" xr:uid="{DF14BF36-C2D7-4704-A643-905BC918A96C}"/>
    <cellStyle name="Normal 5 17" xfId="14904" xr:uid="{31BF3B9D-3C2C-4173-9F48-DBAF729E0ABA}"/>
    <cellStyle name="Normal 5 17 10" xfId="14905" xr:uid="{5E5EBB20-A32A-4C4C-A818-2E22215BA9DC}"/>
    <cellStyle name="Normal 5 17 11" xfId="14906" xr:uid="{547B6790-7E21-42A9-80C7-9B7DE54345B4}"/>
    <cellStyle name="Normal 5 17 12" xfId="14907" xr:uid="{BF6C97AC-1316-4DD2-AECB-396C4289CA56}"/>
    <cellStyle name="Normal 5 17 13" xfId="14908" xr:uid="{1A2C80D3-A917-4EA2-B862-EC525E951D8A}"/>
    <cellStyle name="Normal 5 17 14" xfId="14909" xr:uid="{3FCFC4AF-DB93-4B38-8223-38F5372879D6}"/>
    <cellStyle name="Normal 5 17 2" xfId="14910" xr:uid="{F4581114-64D2-46B8-BF76-F9F254246672}"/>
    <cellStyle name="Normal 5 17 2 10" xfId="14911" xr:uid="{A82D84C3-E274-449F-8502-47E659D2981B}"/>
    <cellStyle name="Normal 5 17 2 11" xfId="14912" xr:uid="{7F7ED19A-736C-4756-BC46-329A672A4049}"/>
    <cellStyle name="Normal 5 17 2 12" xfId="14913" xr:uid="{87918E3E-0216-4F5B-A112-EDB569A73504}"/>
    <cellStyle name="Normal 5 17 2 13" xfId="14914" xr:uid="{6A0089E7-A932-49CF-A478-572743BFF5A6}"/>
    <cellStyle name="Normal 5 17 2 2" xfId="14915" xr:uid="{4FA9954D-7520-4B7A-A1F4-D0DD678B0B8D}"/>
    <cellStyle name="Normal 5 17 2 2 10" xfId="14916" xr:uid="{C38501FF-B773-4221-B100-497AB61972D3}"/>
    <cellStyle name="Normal 5 17 2 2 11" xfId="14917" xr:uid="{65F54432-F421-4219-85B4-D790FCE92632}"/>
    <cellStyle name="Normal 5 17 2 2 2" xfId="14918" xr:uid="{265A3CE4-44D1-44A9-AAB0-18CC6D58E856}"/>
    <cellStyle name="Normal 5 17 2 2 2 2" xfId="14919" xr:uid="{D165B2F5-E275-4A98-81E2-7314999B02DE}"/>
    <cellStyle name="Normal 5 17 2 2 2 2 2" xfId="14920" xr:uid="{18A08F66-0FDF-4286-AC2F-96DFFE0743D6}"/>
    <cellStyle name="Normal 5 17 2 2 2 3" xfId="14921" xr:uid="{D0DDF05F-38CD-4C67-8C85-E3E2A9F1001A}"/>
    <cellStyle name="Normal 5 17 2 2 2 4" xfId="14922" xr:uid="{489F6E63-4D73-461C-8250-958C2D3AF56F}"/>
    <cellStyle name="Normal 5 17 2 2 2 5" xfId="14923" xr:uid="{36E90EBF-8C0B-4635-B488-377B8EA26D22}"/>
    <cellStyle name="Normal 5 17 2 2 3" xfId="14924" xr:uid="{360223C4-40C3-43C2-A9C9-D2C050520588}"/>
    <cellStyle name="Normal 5 17 2 2 3 2" xfId="14925" xr:uid="{1B913933-C3F4-4DB1-B5E7-609794CFFB83}"/>
    <cellStyle name="Normal 5 17 2 2 4" xfId="14926" xr:uid="{AC6B2B58-1792-49A4-9A32-DDAB21B02E21}"/>
    <cellStyle name="Normal 5 17 2 2 5" xfId="14927" xr:uid="{BB30DD9C-3145-463B-AE49-311FD1296B96}"/>
    <cellStyle name="Normal 5 17 2 2 6" xfId="14928" xr:uid="{E565E21D-8D85-4A9E-9682-0ACC835C6118}"/>
    <cellStyle name="Normal 5 17 2 2 7" xfId="14929" xr:uid="{FB0E2748-ECD0-4405-9569-576788713DC4}"/>
    <cellStyle name="Normal 5 17 2 2 8" xfId="14930" xr:uid="{4A0CA040-6AC3-4EFA-A073-DFE9A0E46A3D}"/>
    <cellStyle name="Normal 5 17 2 2 9" xfId="14931" xr:uid="{50EE5290-E17D-49C1-80E1-8BD4DD5B4ADF}"/>
    <cellStyle name="Normal 5 17 2 3" xfId="14932" xr:uid="{9C9066E6-70B6-4C7A-9A6A-F1565A2765A6}"/>
    <cellStyle name="Normal 5 17 2 3 2" xfId="14933" xr:uid="{9DC5C5CD-5462-4B97-811E-6E9FFBB503F9}"/>
    <cellStyle name="Normal 5 17 2 3 2 2" xfId="14934" xr:uid="{29604A7A-321E-4C47-A92C-EA8D3A709D79}"/>
    <cellStyle name="Normal 5 17 2 3 3" xfId="14935" xr:uid="{EF96DF72-F0DB-411E-B1A2-4E1112C907E7}"/>
    <cellStyle name="Normal 5 17 2 3 4" xfId="14936" xr:uid="{B1CE83CC-04FB-423A-8ACC-0AE280D03728}"/>
    <cellStyle name="Normal 5 17 2 3 5" xfId="14937" xr:uid="{86504AB3-A9F6-47C1-8D2B-7A079D362074}"/>
    <cellStyle name="Normal 5 17 2 4" xfId="14938" xr:uid="{C86BC175-765F-40D1-ABB7-116126051132}"/>
    <cellStyle name="Normal 5 17 2 4 2" xfId="14939" xr:uid="{F10F1C9B-CC58-46D1-936E-4A861DF00060}"/>
    <cellStyle name="Normal 5 17 2 5" xfId="14940" xr:uid="{024C9359-76A8-482B-A3C3-F9EA28533CB5}"/>
    <cellStyle name="Normal 5 17 2 6" xfId="14941" xr:uid="{B26C1618-5907-45FA-9B22-9AF33806C571}"/>
    <cellStyle name="Normal 5 17 2 7" xfId="14942" xr:uid="{CF884C86-941B-4C83-99D5-3D7D1AC3C1FA}"/>
    <cellStyle name="Normal 5 17 2 8" xfId="14943" xr:uid="{15764531-AC54-40CE-9A72-F085218EE3E7}"/>
    <cellStyle name="Normal 5 17 2 9" xfId="14944" xr:uid="{4A962744-0077-4E15-B879-E5FC84BD29C3}"/>
    <cellStyle name="Normal 5 17 3" xfId="14945" xr:uid="{8F4FF14A-7424-4AC7-B60C-24827F287185}"/>
    <cellStyle name="Normal 5 17 3 10" xfId="14946" xr:uid="{D795B702-7B16-4666-8C46-F8B3AEFB333E}"/>
    <cellStyle name="Normal 5 17 3 11" xfId="14947" xr:uid="{886AB8E0-13F3-427B-B2A5-7920BBB105EA}"/>
    <cellStyle name="Normal 5 17 3 2" xfId="14948" xr:uid="{1A48846A-287E-43A6-9C8F-52C183F81BB9}"/>
    <cellStyle name="Normal 5 17 3 2 2" xfId="14949" xr:uid="{89F8FF9A-FC5A-4D04-AE3A-CC6B5A553749}"/>
    <cellStyle name="Normal 5 17 3 2 2 2" xfId="14950" xr:uid="{C1A12807-E4D1-4D29-B992-D39BDF503122}"/>
    <cellStyle name="Normal 5 17 3 2 3" xfId="14951" xr:uid="{37B2382D-9869-489B-A6FD-7D06C6643AC8}"/>
    <cellStyle name="Normal 5 17 3 2 4" xfId="14952" xr:uid="{03A28617-D0A7-4D10-A1FB-772FEC767FBF}"/>
    <cellStyle name="Normal 5 17 3 2 5" xfId="14953" xr:uid="{836F283D-9653-4B0F-9865-F04EFC0DAAB3}"/>
    <cellStyle name="Normal 5 17 3 3" xfId="14954" xr:uid="{FB204F04-B73F-454C-B786-D7FC0E84B3BF}"/>
    <cellStyle name="Normal 5 17 3 3 2" xfId="14955" xr:uid="{16DDBBCE-12A0-49B7-8E4F-9C8FDB382D5B}"/>
    <cellStyle name="Normal 5 17 3 4" xfId="14956" xr:uid="{E5B23A7C-9BC5-404C-B382-3DA1F5295F44}"/>
    <cellStyle name="Normal 5 17 3 5" xfId="14957" xr:uid="{6A2246EC-8E8F-47E0-A4B5-FB1F6C8AFE67}"/>
    <cellStyle name="Normal 5 17 3 6" xfId="14958" xr:uid="{E4A0D047-31D3-4598-A69D-C6F4D5586291}"/>
    <cellStyle name="Normal 5 17 3 7" xfId="14959" xr:uid="{6791BFA5-F8BC-46DD-A5D1-36C88DE9E34B}"/>
    <cellStyle name="Normal 5 17 3 8" xfId="14960" xr:uid="{DB0A87BE-D1A0-4392-87D3-32EBA00CBD0F}"/>
    <cellStyle name="Normal 5 17 3 9" xfId="14961" xr:uid="{BD5AA71E-C6B4-4F7E-805E-14FC7C11AC7E}"/>
    <cellStyle name="Normal 5 17 4" xfId="14962" xr:uid="{B4AB1EE4-BB10-49F2-8436-7489153CD30D}"/>
    <cellStyle name="Normal 5 17 4 2" xfId="14963" xr:uid="{83AC154A-5E54-4DD2-BE63-F85033171FD7}"/>
    <cellStyle name="Normal 5 17 4 2 2" xfId="14964" xr:uid="{5A070BE1-358F-400D-8704-066C567CF500}"/>
    <cellStyle name="Normal 5 17 4 3" xfId="14965" xr:uid="{7475B376-01BB-4D0A-8B02-4B16B244AC5B}"/>
    <cellStyle name="Normal 5 17 4 4" xfId="14966" xr:uid="{ED4209BC-1435-4F26-BED7-D240D92D902E}"/>
    <cellStyle name="Normal 5 17 4 5" xfId="14967" xr:uid="{F11B29D9-E141-45CA-8EF9-AD337DB0C7AD}"/>
    <cellStyle name="Normal 5 17 5" xfId="14968" xr:uid="{E703E4EE-82D5-4F76-AB49-7F07AE90ED6C}"/>
    <cellStyle name="Normal 5 17 5 2" xfId="14969" xr:uid="{3F54F095-2E19-431E-8674-99CD8BB409A7}"/>
    <cellStyle name="Normal 5 17 6" xfId="14970" xr:uid="{9AF6618F-1F2B-4D34-A401-150617498A17}"/>
    <cellStyle name="Normal 5 17 7" xfId="14971" xr:uid="{27AC3ACE-4607-4EDD-B182-0505E49EC185}"/>
    <cellStyle name="Normal 5 17 8" xfId="14972" xr:uid="{81A6D323-57E1-47D3-A448-E174FDAA3C4B}"/>
    <cellStyle name="Normal 5 17 9" xfId="14973" xr:uid="{3C118396-3391-4859-95F1-B6018979E350}"/>
    <cellStyle name="Normal 5 18" xfId="14974" xr:uid="{D1EED457-E17F-4082-AED0-AFCDEB3DB5B2}"/>
    <cellStyle name="Normal 5 18 10" xfId="14975" xr:uid="{E0B9EE69-B808-41B6-9380-AC13CE73F82E}"/>
    <cellStyle name="Normal 5 18 11" xfId="14976" xr:uid="{225B0524-981C-4BDC-98C3-4EF87A76C3CA}"/>
    <cellStyle name="Normal 5 18 12" xfId="14977" xr:uid="{2F91E62A-A57C-4F7D-9058-1AF4CAFE2DBA}"/>
    <cellStyle name="Normal 5 18 13" xfId="14978" xr:uid="{75F145BC-AF15-424E-95F3-BD1167CFF34F}"/>
    <cellStyle name="Normal 5 18 14" xfId="14979" xr:uid="{BF2AD9F9-CAA2-4910-AAFC-20F6D39E19CF}"/>
    <cellStyle name="Normal 5 18 2" xfId="14980" xr:uid="{9B037022-0F71-4DC0-9D68-A71FBBD46350}"/>
    <cellStyle name="Normal 5 18 2 10" xfId="14981" xr:uid="{61B9770D-F8C9-4248-8195-06CF6EDDB7E2}"/>
    <cellStyle name="Normal 5 18 2 11" xfId="14982" xr:uid="{D6A32853-2EB2-4572-9BDB-6D2CED8CEAFD}"/>
    <cellStyle name="Normal 5 18 2 12" xfId="14983" xr:uid="{46120983-DF2D-417E-8629-54370B29AFAA}"/>
    <cellStyle name="Normal 5 18 2 13" xfId="14984" xr:uid="{2DF2D6BB-A50D-44ED-A127-236C01B24680}"/>
    <cellStyle name="Normal 5 18 2 2" xfId="14985" xr:uid="{8904BF5B-DF31-4F19-93B3-36257B83C7B8}"/>
    <cellStyle name="Normal 5 18 2 2 10" xfId="14986" xr:uid="{B754994B-89F7-4900-8B87-F1888DB9CB34}"/>
    <cellStyle name="Normal 5 18 2 2 11" xfId="14987" xr:uid="{C7F22CBF-7D9B-47E2-9759-67B695098458}"/>
    <cellStyle name="Normal 5 18 2 2 2" xfId="14988" xr:uid="{7C76166C-758B-4CC7-9B72-7B8F4D4F6A78}"/>
    <cellStyle name="Normal 5 18 2 2 2 2" xfId="14989" xr:uid="{C0D194FE-4796-45DD-847C-5C35B69918C9}"/>
    <cellStyle name="Normal 5 18 2 2 2 2 2" xfId="14990" xr:uid="{272BC0C6-0B13-4D2C-9BB0-24BEE504391E}"/>
    <cellStyle name="Normal 5 18 2 2 2 3" xfId="14991" xr:uid="{7DB9E8EB-B970-4C2A-94C4-8C71B11F0DB0}"/>
    <cellStyle name="Normal 5 18 2 2 2 4" xfId="14992" xr:uid="{1B67EB81-6010-4105-A228-4E0F6BED7E2C}"/>
    <cellStyle name="Normal 5 18 2 2 2 5" xfId="14993" xr:uid="{EB7C9A00-CEC1-47E0-972E-826381D3322E}"/>
    <cellStyle name="Normal 5 18 2 2 3" xfId="14994" xr:uid="{CB7B1689-5E79-4280-A80A-98A151F36D48}"/>
    <cellStyle name="Normal 5 18 2 2 3 2" xfId="14995" xr:uid="{91805CC5-57EC-4DBC-93CF-E14E87DB6CAF}"/>
    <cellStyle name="Normal 5 18 2 2 4" xfId="14996" xr:uid="{C37E33BB-37C4-473E-8979-047AA79F858F}"/>
    <cellStyle name="Normal 5 18 2 2 5" xfId="14997" xr:uid="{28199387-FA8E-4C87-ABBE-FA8927D95D95}"/>
    <cellStyle name="Normal 5 18 2 2 6" xfId="14998" xr:uid="{63C43792-B082-4C03-9CDE-8077B32A3599}"/>
    <cellStyle name="Normal 5 18 2 2 7" xfId="14999" xr:uid="{15991323-5A53-4391-B668-284240D4E694}"/>
    <cellStyle name="Normal 5 18 2 2 8" xfId="15000" xr:uid="{947DECBA-8572-48A3-B015-E7ACBDA6ABD1}"/>
    <cellStyle name="Normal 5 18 2 2 9" xfId="15001" xr:uid="{1B843AE6-E7A1-451E-8F68-5F8C7679DECB}"/>
    <cellStyle name="Normal 5 18 2 3" xfId="15002" xr:uid="{F8CBDBD4-0740-40B8-9ECC-F60DF47E73A8}"/>
    <cellStyle name="Normal 5 18 2 3 2" xfId="15003" xr:uid="{6A5521B4-FC4B-44C4-B700-7E71A9208549}"/>
    <cellStyle name="Normal 5 18 2 3 2 2" xfId="15004" xr:uid="{D331BF4A-9143-4BBC-A040-CD4D120F5637}"/>
    <cellStyle name="Normal 5 18 2 3 3" xfId="15005" xr:uid="{36D02184-0B43-4F22-9A3F-D42652C88AEB}"/>
    <cellStyle name="Normal 5 18 2 3 4" xfId="15006" xr:uid="{01D429D8-8370-4705-94F0-3A3A57388E95}"/>
    <cellStyle name="Normal 5 18 2 3 5" xfId="15007" xr:uid="{334CA93D-D2F1-437A-ACB9-58A960346082}"/>
    <cellStyle name="Normal 5 18 2 4" xfId="15008" xr:uid="{3DDB646E-C5F6-4C36-88D5-05610AE492E9}"/>
    <cellStyle name="Normal 5 18 2 4 2" xfId="15009" xr:uid="{08A1E74C-F38D-4980-9693-E2888EECF9BA}"/>
    <cellStyle name="Normal 5 18 2 5" xfId="15010" xr:uid="{747CF2B1-0F25-472F-A887-1F085D38EDB8}"/>
    <cellStyle name="Normal 5 18 2 6" xfId="15011" xr:uid="{E2D2D32D-A5C4-4DC2-83FC-FCDDF5C5D807}"/>
    <cellStyle name="Normal 5 18 2 7" xfId="15012" xr:uid="{8C8C8FAC-7FDB-41FB-AF24-0A236C71EBD4}"/>
    <cellStyle name="Normal 5 18 2 8" xfId="15013" xr:uid="{3C243E94-DEBA-46BB-B590-4079B7B528E1}"/>
    <cellStyle name="Normal 5 18 2 9" xfId="15014" xr:uid="{7CA8EE4A-CC14-4BD1-8619-72FA1A751C73}"/>
    <cellStyle name="Normal 5 18 3" xfId="15015" xr:uid="{7F740066-BD97-4EC0-9742-EBD6FD1B97DA}"/>
    <cellStyle name="Normal 5 18 3 10" xfId="15016" xr:uid="{7E8D9516-B71F-4ABD-9526-52FE69BC5752}"/>
    <cellStyle name="Normal 5 18 3 11" xfId="15017" xr:uid="{10FC89B7-626A-47ED-A339-8432A82C5C28}"/>
    <cellStyle name="Normal 5 18 3 2" xfId="15018" xr:uid="{D1387661-0C9F-4680-8731-F54972BA2B20}"/>
    <cellStyle name="Normal 5 18 3 2 2" xfId="15019" xr:uid="{00B5E0D0-6704-46F9-9D8D-3CE9676BC289}"/>
    <cellStyle name="Normal 5 18 3 2 2 2" xfId="15020" xr:uid="{7F20BE64-1B3A-46B7-95E8-E5F057C9014A}"/>
    <cellStyle name="Normal 5 18 3 2 3" xfId="15021" xr:uid="{55BFEC21-B76B-4BAC-A77A-6953E83364B7}"/>
    <cellStyle name="Normal 5 18 3 2 4" xfId="15022" xr:uid="{13C433A1-56CE-4E8B-9889-CA165832D6A7}"/>
    <cellStyle name="Normal 5 18 3 2 5" xfId="15023" xr:uid="{819D613F-16D7-4C2F-9F55-AFA75B651480}"/>
    <cellStyle name="Normal 5 18 3 3" xfId="15024" xr:uid="{62C6C404-2DC3-4A12-987D-D5092A8B8633}"/>
    <cellStyle name="Normal 5 18 3 3 2" xfId="15025" xr:uid="{516A761F-5A59-4CCE-9D14-8F10041E6C6E}"/>
    <cellStyle name="Normal 5 18 3 4" xfId="15026" xr:uid="{3D159AD6-B406-4818-AD92-599087F3E4BD}"/>
    <cellStyle name="Normal 5 18 3 5" xfId="15027" xr:uid="{3A26EC4A-C346-4B89-A132-2203D34EA2CE}"/>
    <cellStyle name="Normal 5 18 3 6" xfId="15028" xr:uid="{B7A43E74-9415-42E4-A5AC-881C1A2DBCA1}"/>
    <cellStyle name="Normal 5 18 3 7" xfId="15029" xr:uid="{BF2408D8-4A05-42CE-89F0-3FA48B420299}"/>
    <cellStyle name="Normal 5 18 3 8" xfId="15030" xr:uid="{AD0AD98E-D0B2-408F-9A28-0B352303C5C5}"/>
    <cellStyle name="Normal 5 18 3 9" xfId="15031" xr:uid="{35CE6E8F-B84C-4F00-94A8-696DFE250DCE}"/>
    <cellStyle name="Normal 5 18 4" xfId="15032" xr:uid="{81321EC6-7C76-4CB2-AFA4-AEFD229FD7F3}"/>
    <cellStyle name="Normal 5 18 4 2" xfId="15033" xr:uid="{94CFEA81-B63D-4D84-99B1-A923ADF2F9BB}"/>
    <cellStyle name="Normal 5 18 4 2 2" xfId="15034" xr:uid="{0940A937-A71D-44E9-B6E5-EADEA7026F2D}"/>
    <cellStyle name="Normal 5 18 4 3" xfId="15035" xr:uid="{4434DC6F-94B9-470D-8AB6-61D324F8CBEE}"/>
    <cellStyle name="Normal 5 18 4 4" xfId="15036" xr:uid="{9D94FBE1-50ED-4A82-89B4-7D232B321D6C}"/>
    <cellStyle name="Normal 5 18 4 5" xfId="15037" xr:uid="{BA850FEB-1E94-45AC-988C-86A165583C7A}"/>
    <cellStyle name="Normal 5 18 5" xfId="15038" xr:uid="{542C46D1-C63C-4D43-AC58-0E013BCCCF06}"/>
    <cellStyle name="Normal 5 18 5 2" xfId="15039" xr:uid="{65F8DB48-B53F-46CE-9F6E-9AF6742B4A62}"/>
    <cellStyle name="Normal 5 18 6" xfId="15040" xr:uid="{519C9E59-C6DE-4AB5-8B17-991152D19E02}"/>
    <cellStyle name="Normal 5 18 7" xfId="15041" xr:uid="{2DC9B90B-F644-4490-BC76-1190160BE196}"/>
    <cellStyle name="Normal 5 18 8" xfId="15042" xr:uid="{3BB5568B-9228-44EF-B685-813F797214CD}"/>
    <cellStyle name="Normal 5 18 9" xfId="15043" xr:uid="{2161BA67-C4EB-477C-A87D-D977C7D4871D}"/>
    <cellStyle name="Normal 5 19" xfId="15044" xr:uid="{00060248-5D2C-4D13-B26D-285BB24B0574}"/>
    <cellStyle name="Normal 5 19 10" xfId="15045" xr:uid="{4055363B-B5F4-4686-9986-70E771311F52}"/>
    <cellStyle name="Normal 5 19 11" xfId="15046" xr:uid="{05691EDD-0E24-4131-BDC0-9E8FF8D69A7B}"/>
    <cellStyle name="Normal 5 19 12" xfId="15047" xr:uid="{2E68024B-4F8D-4469-BD2C-B8D23F736D81}"/>
    <cellStyle name="Normal 5 19 13" xfId="15048" xr:uid="{52833B22-316C-43C9-8E22-114D6BCC7731}"/>
    <cellStyle name="Normal 5 19 14" xfId="15049" xr:uid="{D222BC05-8F7F-47F3-8C1F-A1E2B8996B59}"/>
    <cellStyle name="Normal 5 19 2" xfId="15050" xr:uid="{F30205AA-A0F8-4E6C-8541-3ED609B3892C}"/>
    <cellStyle name="Normal 5 19 2 10" xfId="15051" xr:uid="{E64FD9B9-BAF1-4BE3-8931-D1CE9B0C9B3C}"/>
    <cellStyle name="Normal 5 19 2 11" xfId="15052" xr:uid="{4E6EE9EE-C44D-4E20-A20D-69B5AC0F54EE}"/>
    <cellStyle name="Normal 5 19 2 12" xfId="15053" xr:uid="{7A86192A-5AF3-41E7-9317-62D1794F25E8}"/>
    <cellStyle name="Normal 5 19 2 13" xfId="15054" xr:uid="{56EF1663-5DCD-42B4-AAC0-A519D3D92D1D}"/>
    <cellStyle name="Normal 5 19 2 2" xfId="15055" xr:uid="{B87F7123-4362-4697-9B68-8C44052AE86C}"/>
    <cellStyle name="Normal 5 19 2 2 10" xfId="15056" xr:uid="{1886A9CD-FDC6-4086-B3F9-B08903F22FEA}"/>
    <cellStyle name="Normal 5 19 2 2 11" xfId="15057" xr:uid="{38B1F69F-8159-4374-AD50-49EB045DC30D}"/>
    <cellStyle name="Normal 5 19 2 2 2" xfId="15058" xr:uid="{2E240352-796B-47C2-A391-9CFBAD815274}"/>
    <cellStyle name="Normal 5 19 2 2 2 2" xfId="15059" xr:uid="{C95BFB60-31B9-4A12-9E5E-7351E245E31D}"/>
    <cellStyle name="Normal 5 19 2 2 2 2 2" xfId="15060" xr:uid="{08DCE2CA-71FB-4E5D-9295-3D4B8A41B038}"/>
    <cellStyle name="Normal 5 19 2 2 2 3" xfId="15061" xr:uid="{8A4C917C-BA83-406C-95A8-EB714B6039D8}"/>
    <cellStyle name="Normal 5 19 2 2 2 4" xfId="15062" xr:uid="{29D1D5CF-A64B-46E9-9987-7CA4DAA16C6B}"/>
    <cellStyle name="Normal 5 19 2 2 2 5" xfId="15063" xr:uid="{7EC832E0-4F33-44F5-A723-02ED6B7C42E1}"/>
    <cellStyle name="Normal 5 19 2 2 3" xfId="15064" xr:uid="{186E9C6E-68F5-4D08-B602-832A5A83740A}"/>
    <cellStyle name="Normal 5 19 2 2 3 2" xfId="15065" xr:uid="{53EE03E1-6083-4CEC-9FB5-68909EEB3AA1}"/>
    <cellStyle name="Normal 5 19 2 2 4" xfId="15066" xr:uid="{1B06AE27-4730-43DB-9D2D-8085C57B952A}"/>
    <cellStyle name="Normal 5 19 2 2 5" xfId="15067" xr:uid="{C1FA1EC2-705C-4C34-8D5C-5D105A846D93}"/>
    <cellStyle name="Normal 5 19 2 2 6" xfId="15068" xr:uid="{645EC5B6-B950-4EAF-B820-7B70866729BC}"/>
    <cellStyle name="Normal 5 19 2 2 7" xfId="15069" xr:uid="{8E2A707B-FEC8-49B9-98C0-13F939903132}"/>
    <cellStyle name="Normal 5 19 2 2 8" xfId="15070" xr:uid="{F7FBBFFC-3A39-4ADF-AE53-9EC57B083908}"/>
    <cellStyle name="Normal 5 19 2 2 9" xfId="15071" xr:uid="{401A81BF-A9EF-48E5-BE4C-ABBD0BB35946}"/>
    <cellStyle name="Normal 5 19 2 3" xfId="15072" xr:uid="{58479B16-01DF-47F4-99E8-E73B34B7C2E3}"/>
    <cellStyle name="Normal 5 19 2 3 2" xfId="15073" xr:uid="{23FFA2DA-6B41-4289-839A-ADE6DD7D3C20}"/>
    <cellStyle name="Normal 5 19 2 3 2 2" xfId="15074" xr:uid="{0F0060BE-70A6-46C4-8342-620EE5840725}"/>
    <cellStyle name="Normal 5 19 2 3 3" xfId="15075" xr:uid="{323D3046-1177-4C78-99CE-AAC88DE22F9E}"/>
    <cellStyle name="Normal 5 19 2 3 4" xfId="15076" xr:uid="{6476AF33-BC82-414D-8052-355B146AD94A}"/>
    <cellStyle name="Normal 5 19 2 3 5" xfId="15077" xr:uid="{F9E63316-65C5-4CB5-AB4E-DB8DD3E753FD}"/>
    <cellStyle name="Normal 5 19 2 4" xfId="15078" xr:uid="{7D265461-310F-480C-8721-1BE78CD18774}"/>
    <cellStyle name="Normal 5 19 2 4 2" xfId="15079" xr:uid="{7ADF23C8-462F-4869-AE6E-CF99E373FB3B}"/>
    <cellStyle name="Normal 5 19 2 5" xfId="15080" xr:uid="{29821275-7806-4C5D-9126-5B1B552FE977}"/>
    <cellStyle name="Normal 5 19 2 6" xfId="15081" xr:uid="{242E18EB-90B4-47E1-8541-D17A5AB55138}"/>
    <cellStyle name="Normal 5 19 2 7" xfId="15082" xr:uid="{7B6624EA-F580-4C28-95C5-FFD869EF4507}"/>
    <cellStyle name="Normal 5 19 2 8" xfId="15083" xr:uid="{3DC35253-BEE4-4C1F-8580-406C12C46018}"/>
    <cellStyle name="Normal 5 19 2 9" xfId="15084" xr:uid="{A7711DDD-82BB-4BA9-8A91-86732BD3F82F}"/>
    <cellStyle name="Normal 5 19 3" xfId="15085" xr:uid="{A4ECE14D-030F-486C-BC85-3BD760E51BCD}"/>
    <cellStyle name="Normal 5 19 3 10" xfId="15086" xr:uid="{A7465D72-B72C-48DC-99C6-CC09F4B62959}"/>
    <cellStyle name="Normal 5 19 3 11" xfId="15087" xr:uid="{DCE776B8-5159-4ADE-8769-6FB653FC4453}"/>
    <cellStyle name="Normal 5 19 3 2" xfId="15088" xr:uid="{F8519CC3-5336-4DAF-B769-E751129C34B1}"/>
    <cellStyle name="Normal 5 19 3 2 2" xfId="15089" xr:uid="{E8E68D83-E634-439A-A412-EDCAFD76B6E8}"/>
    <cellStyle name="Normal 5 19 3 2 2 2" xfId="15090" xr:uid="{3EB41759-1540-4012-9945-463DEF20B122}"/>
    <cellStyle name="Normal 5 19 3 2 3" xfId="15091" xr:uid="{82336639-2808-4B6C-B741-F65B433B894C}"/>
    <cellStyle name="Normal 5 19 3 2 4" xfId="15092" xr:uid="{89A9305B-EF94-4E70-9A4E-59D232997300}"/>
    <cellStyle name="Normal 5 19 3 2 5" xfId="15093" xr:uid="{84807A2D-7407-4760-9011-D9739D826BB9}"/>
    <cellStyle name="Normal 5 19 3 3" xfId="15094" xr:uid="{7E97BDF2-62A3-49A3-B29A-1CEBC63987B2}"/>
    <cellStyle name="Normal 5 19 3 3 2" xfId="15095" xr:uid="{D1BE6872-CCB7-4F9F-A689-28CD78D7D5BA}"/>
    <cellStyle name="Normal 5 19 3 4" xfId="15096" xr:uid="{8D09E5C7-5C6C-4048-A3AF-9B12E917CB8C}"/>
    <cellStyle name="Normal 5 19 3 5" xfId="15097" xr:uid="{63E99C71-2919-4F0F-BB32-1C5A5B5F4656}"/>
    <cellStyle name="Normal 5 19 3 6" xfId="15098" xr:uid="{BA902076-449D-46A7-8801-C3F944BC1C63}"/>
    <cellStyle name="Normal 5 19 3 7" xfId="15099" xr:uid="{AA188551-7EAD-4EC5-9987-69CD0E69258A}"/>
    <cellStyle name="Normal 5 19 3 8" xfId="15100" xr:uid="{66203FA2-5B02-4774-A5FF-03726C8AF5B5}"/>
    <cellStyle name="Normal 5 19 3 9" xfId="15101" xr:uid="{9300DCB8-D2F7-4FB5-8275-E214393DD756}"/>
    <cellStyle name="Normal 5 19 4" xfId="15102" xr:uid="{C9F5750E-A1CF-4BA9-88DE-6EFE5C7C2727}"/>
    <cellStyle name="Normal 5 19 4 2" xfId="15103" xr:uid="{FA34A9F2-A61C-43FB-80AC-BD8692EEC816}"/>
    <cellStyle name="Normal 5 19 4 2 2" xfId="15104" xr:uid="{FA53A0E6-328A-4CBD-98D2-78C7EBF0C720}"/>
    <cellStyle name="Normal 5 19 4 3" xfId="15105" xr:uid="{27F85252-29A7-4E18-A470-D76A8A24BB93}"/>
    <cellStyle name="Normal 5 19 4 4" xfId="15106" xr:uid="{DA7556C6-204B-4ADA-B036-3EDDC6EFCE0B}"/>
    <cellStyle name="Normal 5 19 4 5" xfId="15107" xr:uid="{78394FDA-B018-416A-9788-9F6D9EE8F2C6}"/>
    <cellStyle name="Normal 5 19 5" xfId="15108" xr:uid="{A12D584F-4BFA-4764-98B6-B4CE44DEE018}"/>
    <cellStyle name="Normal 5 19 5 2" xfId="15109" xr:uid="{4C142EAE-DF02-410F-8FAA-83126E1C1CC0}"/>
    <cellStyle name="Normal 5 19 6" xfId="15110" xr:uid="{8D6F3EAE-B74E-4DB2-96FB-4334DA0CD9B0}"/>
    <cellStyle name="Normal 5 19 7" xfId="15111" xr:uid="{81E5C8E3-8431-4E12-A2C9-3D82315BEC94}"/>
    <cellStyle name="Normal 5 19 8" xfId="15112" xr:uid="{F8D13648-8573-4FAC-840C-12393E3835B7}"/>
    <cellStyle name="Normal 5 19 9" xfId="15113" xr:uid="{FF221F17-8805-4D41-8BB4-452F8CC1FE8E}"/>
    <cellStyle name="Normal 5 2" xfId="15114" xr:uid="{8A538AC4-4337-48F3-B06E-6CB2487F9C67}"/>
    <cellStyle name="Normal 5 2 10" xfId="15115" xr:uid="{5843EB40-E60B-411D-80C0-330EC31B0936}"/>
    <cellStyle name="Normal 5 2 11" xfId="15116" xr:uid="{080D6DE8-4025-4D2E-977D-84ADB0A9FFDD}"/>
    <cellStyle name="Normal 5 2 12" xfId="15117" xr:uid="{C8B00984-BFE9-46CB-9A2F-77394B468562}"/>
    <cellStyle name="Normal 5 2 13" xfId="15118" xr:uid="{1B717C90-E5A1-44B1-9186-4628C6ABC5BF}"/>
    <cellStyle name="Normal 5 2 14" xfId="15119" xr:uid="{DBBEBEE6-9224-4B8D-AA4D-FA0B8D25AD1D}"/>
    <cellStyle name="Normal 5 2 15" xfId="15120" xr:uid="{53F8CFBB-5EA7-45E7-8D09-3BC258DCE038}"/>
    <cellStyle name="Normal 5 2 16" xfId="15121" xr:uid="{328E9469-B7D6-4F09-9A52-ECC2035B1D3D}"/>
    <cellStyle name="Normal 5 2 17" xfId="15122" xr:uid="{2B640FC6-473D-4C17-96C9-DA2AB302C410}"/>
    <cellStyle name="Normal 5 2 2" xfId="15123" xr:uid="{2C9C0EAC-DB9E-4920-87A8-A7F75D777B55}"/>
    <cellStyle name="Normal 5 2 2 10" xfId="15124" xr:uid="{DAF98ED1-2247-483E-B690-4986F28D8A42}"/>
    <cellStyle name="Normal 5 2 2 11" xfId="15125" xr:uid="{63A60E0A-D305-4E68-B445-A6EB672E322F}"/>
    <cellStyle name="Normal 5 2 2 12" xfId="15126" xr:uid="{D342C221-EF7A-454F-9990-AB707590062F}"/>
    <cellStyle name="Normal 5 2 2 13" xfId="15127" xr:uid="{28838415-37A6-4F77-9266-07A17B62E1A3}"/>
    <cellStyle name="Normal 5 2 2 14" xfId="15128" xr:uid="{65F6730F-4821-40DF-812C-FFC66186BE4F}"/>
    <cellStyle name="Normal 5 2 2 2" xfId="15129" xr:uid="{D115BEBA-4948-496E-8BB4-845CBF442EE4}"/>
    <cellStyle name="Normal 5 2 2 2 10" xfId="15130" xr:uid="{8477E6E7-7DDB-469B-A223-FCB3ABBDDC99}"/>
    <cellStyle name="Normal 5 2 2 2 11" xfId="15131" xr:uid="{D9B00743-A162-4988-A41C-6A756A2EBFEE}"/>
    <cellStyle name="Normal 5 2 2 2 2" xfId="15132" xr:uid="{CFECE0A1-C6F3-47CA-85AD-8FC9B7CD28BC}"/>
    <cellStyle name="Normal 5 2 2 2 2 2" xfId="15133" xr:uid="{996519BA-BFE3-476A-876B-0D2623EF7E3C}"/>
    <cellStyle name="Normal 5 2 2 2 2 2 2" xfId="15134" xr:uid="{C691A731-C273-4DF9-BB93-577300CBB103}"/>
    <cellStyle name="Normal 5 2 2 2 2 3" xfId="15135" xr:uid="{D5422A71-248E-41A7-9355-A9183715762F}"/>
    <cellStyle name="Normal 5 2 2 2 2 4" xfId="15136" xr:uid="{4206C3B9-5860-417E-B697-9573C13B181C}"/>
    <cellStyle name="Normal 5 2 2 2 2 5" xfId="15137" xr:uid="{E997F808-9A42-47AA-AD00-8CC1D02D4519}"/>
    <cellStyle name="Normal 5 2 2 2 3" xfId="15138" xr:uid="{A34F493A-FA35-4C1D-AC2D-0BFDB80A4C0C}"/>
    <cellStyle name="Normal 5 2 2 2 3 2" xfId="15139" xr:uid="{23642B07-44AA-41F9-93CF-A09FF2C2ACD9}"/>
    <cellStyle name="Normal 5 2 2 2 4" xfId="15140" xr:uid="{AB9904FF-62B6-4E79-947D-F4F31493BE4F}"/>
    <cellStyle name="Normal 5 2 2 2 5" xfId="15141" xr:uid="{A2ABAFC4-7F16-4A09-A976-B90810CE083D}"/>
    <cellStyle name="Normal 5 2 2 2 6" xfId="15142" xr:uid="{4022BD56-CA90-49EB-84BD-FB3ED195BFA3}"/>
    <cellStyle name="Normal 5 2 2 2 7" xfId="15143" xr:uid="{8D0AFCA6-EAB9-4AA6-AA9E-9567DF60294B}"/>
    <cellStyle name="Normal 5 2 2 2 8" xfId="15144" xr:uid="{C78862FF-C56B-4015-A276-03AA757FF802}"/>
    <cellStyle name="Normal 5 2 2 2 9" xfId="15145" xr:uid="{AF1CD0F7-DAA0-484B-8661-067C7885A2DC}"/>
    <cellStyle name="Normal 5 2 2 3" xfId="15146" xr:uid="{6AD6167B-7BDF-4919-8C19-CA59A4E157A9}"/>
    <cellStyle name="Normal 5 2 2 3 2" xfId="15147" xr:uid="{7F1A348C-5B41-4546-B44E-DDD1384E72F3}"/>
    <cellStyle name="Normal 5 2 2 3 2 2" xfId="15148" xr:uid="{5B392750-AB93-4759-8866-052972933A44}"/>
    <cellStyle name="Normal 5 2 2 3 3" xfId="15149" xr:uid="{90366267-2349-46DA-8D41-96050728DF1B}"/>
    <cellStyle name="Normal 5 2 2 3 4" xfId="15150" xr:uid="{8FF2B479-F59B-4407-B513-8EC51752E9C8}"/>
    <cellStyle name="Normal 5 2 2 3 5" xfId="15151" xr:uid="{CF6BAF21-0A7D-4904-8C45-FEA6EFCE20BB}"/>
    <cellStyle name="Normal 5 2 2 4" xfId="15152" xr:uid="{C0990736-3D30-4D49-8239-87D4E68223BF}"/>
    <cellStyle name="Normal 5 2 2 4 2" xfId="15153" xr:uid="{2B330D06-3086-41B5-B864-309B2BC489CE}"/>
    <cellStyle name="Normal 5 2 2 5" xfId="15154" xr:uid="{6227786E-2A35-48F5-B6D7-745C63B99C54}"/>
    <cellStyle name="Normal 5 2 2 6" xfId="15155" xr:uid="{10D20252-F899-453D-B20C-E435F5F1D901}"/>
    <cellStyle name="Normal 5 2 2 7" xfId="15156" xr:uid="{8107BE61-AF00-4A04-8E2C-37608BAF59D2}"/>
    <cellStyle name="Normal 5 2 2 8" xfId="15157" xr:uid="{515F4F3E-8EE6-45D6-B1D3-88DB636E192A}"/>
    <cellStyle name="Normal 5 2 2 9" xfId="15158" xr:uid="{B1825BA7-56B8-4543-AD60-1B4A111AA645}"/>
    <cellStyle name="Normal 5 2 3" xfId="15159" xr:uid="{50B9155F-48E9-4448-9669-18BADA5A97DD}"/>
    <cellStyle name="Normal 5 2 3 10" xfId="15160" xr:uid="{4606E925-6142-4510-800E-BEA90768EBA9}"/>
    <cellStyle name="Normal 5 2 3 11" xfId="15161" xr:uid="{3EDAA1D9-50FE-4808-A317-52E36A07AB6F}"/>
    <cellStyle name="Normal 5 2 3 2" xfId="15162" xr:uid="{90C4864A-30AD-44A7-82E1-6A71E52EE8A5}"/>
    <cellStyle name="Normal 5 2 3 2 2" xfId="15163" xr:uid="{96D5B451-4A94-4C3B-9F2B-9D1A465FC232}"/>
    <cellStyle name="Normal 5 2 3 2 2 2" xfId="15164" xr:uid="{BC2CFF01-DD08-4F5B-A8D6-7A7C2380CA16}"/>
    <cellStyle name="Normal 5 2 3 2 3" xfId="15165" xr:uid="{11C2C48E-B499-40BA-934D-87F770BB56D0}"/>
    <cellStyle name="Normal 5 2 3 2 4" xfId="15166" xr:uid="{89A8EAF7-8410-441F-B9CF-1049AF4F7166}"/>
    <cellStyle name="Normal 5 2 3 2 5" xfId="15167" xr:uid="{25314455-80CB-42F0-8D8B-00021E15673D}"/>
    <cellStyle name="Normal 5 2 3 3" xfId="15168" xr:uid="{4117AA28-1116-41E4-86D3-B3AC834CE674}"/>
    <cellStyle name="Normal 5 2 3 3 2" xfId="15169" xr:uid="{27E599D3-B601-4124-907A-D3F68E72BEC7}"/>
    <cellStyle name="Normal 5 2 3 4" xfId="15170" xr:uid="{6C5D60F1-5A4E-4438-A519-7BD1EDCDBEC0}"/>
    <cellStyle name="Normal 5 2 3 5" xfId="15171" xr:uid="{89E103D0-155C-437E-AB63-98E50D1E7DE9}"/>
    <cellStyle name="Normal 5 2 3 6" xfId="15172" xr:uid="{95A35BFB-3DE4-406C-AEB1-E19B085AAE62}"/>
    <cellStyle name="Normal 5 2 3 7" xfId="15173" xr:uid="{87A48909-4811-4A05-AE07-78842A8F2BE9}"/>
    <cellStyle name="Normal 5 2 3 8" xfId="15174" xr:uid="{32B70601-9F17-4036-845D-96C5955A985A}"/>
    <cellStyle name="Normal 5 2 3 9" xfId="15175" xr:uid="{C7D48DA9-6DA2-497F-8B05-87BA48AAAEC8}"/>
    <cellStyle name="Normal 5 2 4" xfId="15176" xr:uid="{2678B0B9-8C77-4AFF-BB67-0A37262296D9}"/>
    <cellStyle name="Normal 5 2 4 2" xfId="15177" xr:uid="{D69ED03E-0755-4B2B-9258-0C377773F9E9}"/>
    <cellStyle name="Normal 5 2 4 2 2" xfId="15178" xr:uid="{688601A3-790E-4D2A-946F-C2332C55CA45}"/>
    <cellStyle name="Normal 5 2 4 3" xfId="15179" xr:uid="{E14CF889-8E19-4652-8658-8DDBD21AD832}"/>
    <cellStyle name="Normal 5 2 4 4" xfId="15180" xr:uid="{756959F3-365A-42AC-BB2C-B91EC05CCB6D}"/>
    <cellStyle name="Normal 5 2 4 5" xfId="15181" xr:uid="{627157A4-0C62-4B54-8F0E-9A6A08B6860C}"/>
    <cellStyle name="Normal 5 2 5" xfId="15182" xr:uid="{8FCDDE15-6224-4C61-A98D-7A78EB79BF1C}"/>
    <cellStyle name="Normal 5 2 5 2" xfId="15183" xr:uid="{1FB726AF-A3FA-4BC7-8D69-2E69875DE878}"/>
    <cellStyle name="Normal 5 2 6" xfId="15184" xr:uid="{3EFEA755-6BB4-4F5F-8625-6DE5A59D74D4}"/>
    <cellStyle name="Normal 5 2 7" xfId="15185" xr:uid="{E5312DC8-F911-42CB-8F3C-71C1462112EE}"/>
    <cellStyle name="Normal 5 2 8" xfId="15186" xr:uid="{22CDDB66-3539-4A9E-A645-81FA23E063B2}"/>
    <cellStyle name="Normal 5 2 9" xfId="15187" xr:uid="{F01FEDFC-C7B6-440B-9921-C419A83F2398}"/>
    <cellStyle name="Normal 5 20" xfId="15188" xr:uid="{770B1D38-A718-4058-8AA5-65E6DEC59CCF}"/>
    <cellStyle name="Normal 5 20 10" xfId="15189" xr:uid="{1A161997-DBAA-48B4-A016-3553FFF5A493}"/>
    <cellStyle name="Normal 5 20 11" xfId="15190" xr:uid="{6236E1B9-EA4A-4C86-8435-90495E5971FE}"/>
    <cellStyle name="Normal 5 20 12" xfId="15191" xr:uid="{2D475C3B-3487-4CD5-A5AC-3F4B07D59CDE}"/>
    <cellStyle name="Normal 5 20 13" xfId="15192" xr:uid="{445CCC42-28D1-4374-AB71-BEEF65E82BB3}"/>
    <cellStyle name="Normal 5 20 14" xfId="15193" xr:uid="{6F74CFAB-71C1-46DD-B549-EA9B276724C3}"/>
    <cellStyle name="Normal 5 20 2" xfId="15194" xr:uid="{A3D1FF6B-A22E-4255-9416-386C09EEB144}"/>
    <cellStyle name="Normal 5 20 2 10" xfId="15195" xr:uid="{16DFBAFE-F0FE-4B0C-A589-2DB3982443D3}"/>
    <cellStyle name="Normal 5 20 2 11" xfId="15196" xr:uid="{48D6B569-4453-47C9-807F-227702C21ABD}"/>
    <cellStyle name="Normal 5 20 2 12" xfId="15197" xr:uid="{3B5D0586-2819-4296-AC22-589A29A39561}"/>
    <cellStyle name="Normal 5 20 2 13" xfId="15198" xr:uid="{3645B1C6-6594-4C84-9059-DD526F18FBC0}"/>
    <cellStyle name="Normal 5 20 2 2" xfId="15199" xr:uid="{8BE85D44-1668-48BA-AC2B-18520381CDF0}"/>
    <cellStyle name="Normal 5 20 2 2 10" xfId="15200" xr:uid="{D9DB0311-545F-41B7-830D-C28D3D692E14}"/>
    <cellStyle name="Normal 5 20 2 2 11" xfId="15201" xr:uid="{CE25553C-C9E9-4EF5-A419-D3155D71FED9}"/>
    <cellStyle name="Normal 5 20 2 2 2" xfId="15202" xr:uid="{FDD9EE6C-09C5-4229-8D0C-7433FB77DFEB}"/>
    <cellStyle name="Normal 5 20 2 2 2 2" xfId="15203" xr:uid="{51D0442B-F127-461F-9F48-E760F49A4B33}"/>
    <cellStyle name="Normal 5 20 2 2 2 2 2" xfId="15204" xr:uid="{7CD2C69E-31BC-40F2-AD34-44F148D396DD}"/>
    <cellStyle name="Normal 5 20 2 2 2 3" xfId="15205" xr:uid="{607290B6-FF93-45A8-8C8D-14CAA1FB19EF}"/>
    <cellStyle name="Normal 5 20 2 2 2 4" xfId="15206" xr:uid="{9D757BE0-C2CC-42FD-A0EB-4512A26ABD05}"/>
    <cellStyle name="Normal 5 20 2 2 2 5" xfId="15207" xr:uid="{A4153707-DEA3-4A33-A119-D2A24A0111CC}"/>
    <cellStyle name="Normal 5 20 2 2 3" xfId="15208" xr:uid="{F6F6EE8E-362A-47D3-95EA-696E89C4597A}"/>
    <cellStyle name="Normal 5 20 2 2 3 2" xfId="15209" xr:uid="{F9DFFA10-AC0A-42D2-8614-7A4B2C117338}"/>
    <cellStyle name="Normal 5 20 2 2 4" xfId="15210" xr:uid="{BAA5376E-DC1A-4C3C-AB2A-4A7D22B5EA65}"/>
    <cellStyle name="Normal 5 20 2 2 5" xfId="15211" xr:uid="{AC37D7EF-4223-4048-985A-FDF5A6EA4272}"/>
    <cellStyle name="Normal 5 20 2 2 6" xfId="15212" xr:uid="{829F62E9-A991-476A-99D3-436E851D8D24}"/>
    <cellStyle name="Normal 5 20 2 2 7" xfId="15213" xr:uid="{837F1746-B305-4F16-B83B-F26F55B2D378}"/>
    <cellStyle name="Normal 5 20 2 2 8" xfId="15214" xr:uid="{C1DD084A-5519-4BFE-9A49-0508A128BE05}"/>
    <cellStyle name="Normal 5 20 2 2 9" xfId="15215" xr:uid="{0E0BAACF-FB2D-4EB7-9301-33C26585A86D}"/>
    <cellStyle name="Normal 5 20 2 3" xfId="15216" xr:uid="{1F6D76A4-E755-4104-9C57-9648FFDE74CF}"/>
    <cellStyle name="Normal 5 20 2 3 2" xfId="15217" xr:uid="{C25F9A26-4D67-4709-B34A-B0281F82E3FF}"/>
    <cellStyle name="Normal 5 20 2 3 2 2" xfId="15218" xr:uid="{123F95AB-6E44-403B-B057-812CEDA66960}"/>
    <cellStyle name="Normal 5 20 2 3 3" xfId="15219" xr:uid="{0D359246-858C-469C-BFE4-F6F5EF2983F6}"/>
    <cellStyle name="Normal 5 20 2 3 4" xfId="15220" xr:uid="{6D4F0269-8345-448B-979D-C1D3B99789FC}"/>
    <cellStyle name="Normal 5 20 2 3 5" xfId="15221" xr:uid="{62936CE9-455A-4DEC-A4EF-912EE237A7EC}"/>
    <cellStyle name="Normal 5 20 2 4" xfId="15222" xr:uid="{F977FD3A-9ADE-472A-9481-C6ED3F9631C3}"/>
    <cellStyle name="Normal 5 20 2 4 2" xfId="15223" xr:uid="{4718C8B3-0126-426E-9728-791DFDDCE522}"/>
    <cellStyle name="Normal 5 20 2 5" xfId="15224" xr:uid="{433B36EF-92BF-4948-8B1E-C20A24CCCC08}"/>
    <cellStyle name="Normal 5 20 2 6" xfId="15225" xr:uid="{77644FD3-D1FC-4CF1-BF8F-099023CC5978}"/>
    <cellStyle name="Normal 5 20 2 7" xfId="15226" xr:uid="{34BF6070-A6C8-4506-9BF0-CC972C783A94}"/>
    <cellStyle name="Normal 5 20 2 8" xfId="15227" xr:uid="{D02A598F-1768-49C6-9A3C-29894EEBFAB0}"/>
    <cellStyle name="Normal 5 20 2 9" xfId="15228" xr:uid="{92974109-4925-4E87-96DE-8BD2701B2EC8}"/>
    <cellStyle name="Normal 5 20 3" xfId="15229" xr:uid="{092DE032-A17F-4D6F-BEFE-2B8D9347E07F}"/>
    <cellStyle name="Normal 5 20 3 10" xfId="15230" xr:uid="{6BD44A63-9127-43D4-B583-97D3736E57AD}"/>
    <cellStyle name="Normal 5 20 3 11" xfId="15231" xr:uid="{4F14F7C2-A365-4069-A07A-9CF15007B63B}"/>
    <cellStyle name="Normal 5 20 3 2" xfId="15232" xr:uid="{2F5B79D1-B8AB-4DCA-908D-D2452AF4686B}"/>
    <cellStyle name="Normal 5 20 3 2 2" xfId="15233" xr:uid="{831F5EAA-DCE0-4E92-8C29-3C5FCD54B176}"/>
    <cellStyle name="Normal 5 20 3 2 2 2" xfId="15234" xr:uid="{34F60F66-0961-4069-A015-513F49B74880}"/>
    <cellStyle name="Normal 5 20 3 2 3" xfId="15235" xr:uid="{1613DA75-2921-48A2-9AEB-98540DF481B2}"/>
    <cellStyle name="Normal 5 20 3 2 4" xfId="15236" xr:uid="{425BBE44-FAD4-4345-B745-AE8E48C043BC}"/>
    <cellStyle name="Normal 5 20 3 2 5" xfId="15237" xr:uid="{6644706E-8297-4C67-A0B7-99BE8D163DCC}"/>
    <cellStyle name="Normal 5 20 3 3" xfId="15238" xr:uid="{72E98D9B-C726-4A86-91EE-98360FC2107A}"/>
    <cellStyle name="Normal 5 20 3 3 2" xfId="15239" xr:uid="{6CCF6005-9DA7-4075-8D72-1D047C53754C}"/>
    <cellStyle name="Normal 5 20 3 4" xfId="15240" xr:uid="{9EB646E6-A6B7-4137-8507-8B331510D677}"/>
    <cellStyle name="Normal 5 20 3 5" xfId="15241" xr:uid="{998BDADD-3DE2-4595-B61E-ABDBDF736E2C}"/>
    <cellStyle name="Normal 5 20 3 6" xfId="15242" xr:uid="{6883C23C-4661-4207-ABE9-F601A7E6024F}"/>
    <cellStyle name="Normal 5 20 3 7" xfId="15243" xr:uid="{651A4984-66DA-4AE9-8F57-3C8A769AED6E}"/>
    <cellStyle name="Normal 5 20 3 8" xfId="15244" xr:uid="{9C4B9111-9E9E-46D4-BD1F-1CD90EC5AC63}"/>
    <cellStyle name="Normal 5 20 3 9" xfId="15245" xr:uid="{1FA8FDFE-C076-48F0-8E43-93B505B0F782}"/>
    <cellStyle name="Normal 5 20 4" xfId="15246" xr:uid="{0B2A2571-915E-4DF3-97A6-68D9A300C066}"/>
    <cellStyle name="Normal 5 20 4 2" xfId="15247" xr:uid="{17B551A3-4903-4A5C-AA04-998049409200}"/>
    <cellStyle name="Normal 5 20 4 2 2" xfId="15248" xr:uid="{08C0C69A-3F8A-42BE-BCFA-103511B9F5D1}"/>
    <cellStyle name="Normal 5 20 4 3" xfId="15249" xr:uid="{BEB61328-139F-4F58-9870-FEF4A454F695}"/>
    <cellStyle name="Normal 5 20 4 4" xfId="15250" xr:uid="{FBAF8737-F1D9-4322-BFC0-BC111B585346}"/>
    <cellStyle name="Normal 5 20 4 5" xfId="15251" xr:uid="{C37AA8BF-2B22-4292-A96F-F39CAFDEBE00}"/>
    <cellStyle name="Normal 5 20 5" xfId="15252" xr:uid="{C1486B9C-D92F-4729-9CCC-872BF4528658}"/>
    <cellStyle name="Normal 5 20 5 2" xfId="15253" xr:uid="{737E721D-BFA2-4689-9633-8CD029D1D553}"/>
    <cellStyle name="Normal 5 20 6" xfId="15254" xr:uid="{7D5325EF-EDDC-4187-8EB3-B234993BD7C5}"/>
    <cellStyle name="Normal 5 20 7" xfId="15255" xr:uid="{4066960F-09E2-4361-81D4-D2755AEF2C5C}"/>
    <cellStyle name="Normal 5 20 8" xfId="15256" xr:uid="{A11B885C-DDC8-4F3E-B86F-291D5067D7FB}"/>
    <cellStyle name="Normal 5 20 9" xfId="15257" xr:uid="{C3E129E1-7B15-41D8-857C-78EC233E0C65}"/>
    <cellStyle name="Normal 5 21" xfId="15258" xr:uid="{960343B6-8FB0-41B4-AB16-D066978DDE45}"/>
    <cellStyle name="Normal 5 21 10" xfId="15259" xr:uid="{D8195294-3C0F-45E4-A9BD-425879789574}"/>
    <cellStyle name="Normal 5 21 11" xfId="15260" xr:uid="{4E0BE950-1AFA-4015-B2DC-6CB025AE0B98}"/>
    <cellStyle name="Normal 5 21 12" xfId="15261" xr:uid="{5599723C-C967-476A-BDD5-D052FFDB20B6}"/>
    <cellStyle name="Normal 5 21 13" xfId="15262" xr:uid="{324C6230-7C3D-41F3-907D-7A737EB84104}"/>
    <cellStyle name="Normal 5 21 14" xfId="15263" xr:uid="{0BE2D790-C425-45CD-A11F-98A6A1C49B42}"/>
    <cellStyle name="Normal 5 21 2" xfId="15264" xr:uid="{8773902F-8F55-4085-8FB6-B8C983FC611F}"/>
    <cellStyle name="Normal 5 21 2 10" xfId="15265" xr:uid="{3C94D16E-06AA-44CD-83E5-F71E707184F1}"/>
    <cellStyle name="Normal 5 21 2 11" xfId="15266" xr:uid="{AEB91696-A35A-4C13-BA39-41D0370E76FC}"/>
    <cellStyle name="Normal 5 21 2 12" xfId="15267" xr:uid="{8F0A3153-CEED-4F9A-9AA4-91A6F61F5384}"/>
    <cellStyle name="Normal 5 21 2 2" xfId="15268" xr:uid="{5AD40DC8-8447-421A-9189-04237DFF02B2}"/>
    <cellStyle name="Normal 5 21 2 2 10" xfId="15269" xr:uid="{F63ECE7B-7D1F-4C30-B7C8-AD4BF638D9AC}"/>
    <cellStyle name="Normal 5 21 2 2 11" xfId="15270" xr:uid="{69ABE064-A2B6-47E5-86E0-F9720827E1E3}"/>
    <cellStyle name="Normal 5 21 2 2 2" xfId="15271" xr:uid="{E4268E30-6BE3-4586-A9CE-57D2C771E179}"/>
    <cellStyle name="Normal 5 21 2 2 2 2" xfId="15272" xr:uid="{E758E85F-234D-48B4-B36D-719F2D68CCF9}"/>
    <cellStyle name="Normal 5 21 2 2 2 2 2" xfId="15273" xr:uid="{6622DA72-1E6B-4E95-BFA5-9E925A4A5A31}"/>
    <cellStyle name="Normal 5 21 2 2 2 3" xfId="15274" xr:uid="{79B4D058-EC3D-4059-B5D8-B53A9FA066AB}"/>
    <cellStyle name="Normal 5 21 2 2 2 4" xfId="15275" xr:uid="{0413FE2F-B7CF-43A3-9BB0-D16F9BED7EF9}"/>
    <cellStyle name="Normal 5 21 2 2 2 5" xfId="15276" xr:uid="{C9D54AF0-0E6E-47B2-81F4-A9C6ADDA9426}"/>
    <cellStyle name="Normal 5 21 2 2 3" xfId="15277" xr:uid="{2E5C7DCA-07FE-43C9-8D13-2370F191C769}"/>
    <cellStyle name="Normal 5 21 2 2 3 2" xfId="15278" xr:uid="{28914EF7-78CE-45B4-B5B0-9901C998CAB8}"/>
    <cellStyle name="Normal 5 21 2 2 4" xfId="15279" xr:uid="{8E2073C9-28B9-4A1D-BC7B-7173D7A877DC}"/>
    <cellStyle name="Normal 5 21 2 2 5" xfId="15280" xr:uid="{D76A8D68-A147-4392-8095-7FC619D7451E}"/>
    <cellStyle name="Normal 5 21 2 2 6" xfId="15281" xr:uid="{EE96ED51-DE4A-4276-A36B-BD79D461802F}"/>
    <cellStyle name="Normal 5 21 2 2 7" xfId="15282" xr:uid="{65516F76-95CF-43E0-92CF-29548E24C303}"/>
    <cellStyle name="Normal 5 21 2 2 8" xfId="15283" xr:uid="{572B220E-C598-43FB-A183-B3B4622F8ACD}"/>
    <cellStyle name="Normal 5 21 2 2 9" xfId="15284" xr:uid="{85C33555-CAF9-40A2-8636-B57C8C9BD756}"/>
    <cellStyle name="Normal 5 21 2 3" xfId="15285" xr:uid="{5BABF3BA-D060-4631-B7CD-73A55E4D9627}"/>
    <cellStyle name="Normal 5 21 2 3 2" xfId="15286" xr:uid="{635B4481-0C3B-4867-A101-52C06185A235}"/>
    <cellStyle name="Normal 5 21 2 3 2 2" xfId="15287" xr:uid="{02357123-DBB0-462F-A389-22A0855A8C37}"/>
    <cellStyle name="Normal 5 21 2 3 3" xfId="15288" xr:uid="{8B72572C-16D0-4263-AFD1-2E1E31A0DDDA}"/>
    <cellStyle name="Normal 5 21 2 3 4" xfId="15289" xr:uid="{708AACB2-CF87-426C-A097-3F818405E843}"/>
    <cellStyle name="Normal 5 21 2 3 5" xfId="15290" xr:uid="{723DEB9C-4C5A-44E4-B5F7-C144546304CF}"/>
    <cellStyle name="Normal 5 21 2 4" xfId="15291" xr:uid="{A5188BF0-BBF7-47AA-A3B2-80A186FA0D99}"/>
    <cellStyle name="Normal 5 21 2 4 2" xfId="15292" xr:uid="{A722920E-D07A-4DA0-802A-10B7726F2127}"/>
    <cellStyle name="Normal 5 21 2 5" xfId="15293" xr:uid="{55CDEF3F-ECE1-4283-BCCB-FAC377276862}"/>
    <cellStyle name="Normal 5 21 2 6" xfId="15294" xr:uid="{AAEA11EE-1F5B-4608-ACE6-8EF97BB57EDF}"/>
    <cellStyle name="Normal 5 21 2 7" xfId="15295" xr:uid="{060680FE-BB51-41D8-B6CD-ED0E5EE6BE17}"/>
    <cellStyle name="Normal 5 21 2 8" xfId="15296" xr:uid="{4549C597-877E-4CD1-A7DE-C63E9AB234CA}"/>
    <cellStyle name="Normal 5 21 2 9" xfId="15297" xr:uid="{1558E48A-9D8B-4E82-94F3-AE0ECDE7E1F7}"/>
    <cellStyle name="Normal 5 21 3" xfId="15298" xr:uid="{26043CD1-CF19-499C-98FE-2C3544F7FA48}"/>
    <cellStyle name="Normal 5 21 3 10" xfId="15299" xr:uid="{4160ED80-C26C-49C7-8293-545A84C6FD02}"/>
    <cellStyle name="Normal 5 21 3 11" xfId="15300" xr:uid="{76D5B721-96F6-4479-92A1-2DAFB18F8EC2}"/>
    <cellStyle name="Normal 5 21 3 2" xfId="15301" xr:uid="{E6E5328F-E44C-4EAE-8809-EEDCF69660F7}"/>
    <cellStyle name="Normal 5 21 3 2 2" xfId="15302" xr:uid="{34B122B1-127F-48E8-9120-7B34885BE0CF}"/>
    <cellStyle name="Normal 5 21 3 2 2 2" xfId="15303" xr:uid="{F1B6C1A9-9743-434D-A6BD-7740F2700EEB}"/>
    <cellStyle name="Normal 5 21 3 2 3" xfId="15304" xr:uid="{79494D8C-F01D-4729-935E-AAE540229F68}"/>
    <cellStyle name="Normal 5 21 3 2 4" xfId="15305" xr:uid="{D057D82C-8FD7-40B6-9F01-CBAA15ED06F0}"/>
    <cellStyle name="Normal 5 21 3 2 5" xfId="15306" xr:uid="{07FB0FA2-3BF4-475A-8C91-5BC3C1530210}"/>
    <cellStyle name="Normal 5 21 3 3" xfId="15307" xr:uid="{DBD9680F-408C-45B5-9D9F-8B61413E4799}"/>
    <cellStyle name="Normal 5 21 3 3 2" xfId="15308" xr:uid="{31473828-3BF3-4AFF-B200-D3BC50A05070}"/>
    <cellStyle name="Normal 5 21 3 4" xfId="15309" xr:uid="{D955CB02-9673-4ECA-A6D9-D224E8C78839}"/>
    <cellStyle name="Normal 5 21 3 5" xfId="15310" xr:uid="{D2CA7B60-E7BD-4F74-9081-5ABE7EDD42D6}"/>
    <cellStyle name="Normal 5 21 3 6" xfId="15311" xr:uid="{AA9ECF71-A261-403A-89FA-8396ED5AE7BC}"/>
    <cellStyle name="Normal 5 21 3 7" xfId="15312" xr:uid="{8C397735-F268-40E7-BC6B-8235FA2A6CB9}"/>
    <cellStyle name="Normal 5 21 3 8" xfId="15313" xr:uid="{9593419F-BEA1-4F0B-8BCE-61368974B0D9}"/>
    <cellStyle name="Normal 5 21 3 9" xfId="15314" xr:uid="{CACE380F-1ECA-445E-81DA-607AAE8A04AB}"/>
    <cellStyle name="Normal 5 21 4" xfId="15315" xr:uid="{33A58F0C-E17B-4E57-851A-412F50D8FE08}"/>
    <cellStyle name="Normal 5 21 4 2" xfId="15316" xr:uid="{B1775746-E04C-487B-8B9B-7317B3D51E4B}"/>
    <cellStyle name="Normal 5 21 4 2 2" xfId="15317" xr:uid="{B218D6EF-8F1F-43F2-9FAF-3CCAEA2D10ED}"/>
    <cellStyle name="Normal 5 21 4 3" xfId="15318" xr:uid="{B5351416-B3CE-4BDD-9A9C-6E8B01C6D561}"/>
    <cellStyle name="Normal 5 21 4 4" xfId="15319" xr:uid="{0F62E0C8-64CA-44DA-92C2-612E12DE8309}"/>
    <cellStyle name="Normal 5 21 4 5" xfId="15320" xr:uid="{3BE03910-D82D-4D3D-A081-2521DCB880F0}"/>
    <cellStyle name="Normal 5 21 5" xfId="15321" xr:uid="{D004B84F-2E72-4F99-973D-1FB2B5BD4B77}"/>
    <cellStyle name="Normal 5 21 5 2" xfId="15322" xr:uid="{A4F22778-100E-4E3A-AB5C-B6D21C24562E}"/>
    <cellStyle name="Normal 5 21 6" xfId="15323" xr:uid="{B918A246-321F-48DD-A8B6-0EE84C6CD2E4}"/>
    <cellStyle name="Normal 5 21 7" xfId="15324" xr:uid="{C73119D8-3398-4725-BC7E-CF0340668B17}"/>
    <cellStyle name="Normal 5 21 8" xfId="15325" xr:uid="{74599FA6-D50F-4DFB-8317-43E78325B1F4}"/>
    <cellStyle name="Normal 5 21 9" xfId="15326" xr:uid="{13544BA9-9696-42D4-AD01-AF7D311219A5}"/>
    <cellStyle name="Normal 5 22" xfId="15327" xr:uid="{1EE5F350-DBF8-4645-A7C1-25FE092CA37A}"/>
    <cellStyle name="Normal 5 22 2" xfId="15328" xr:uid="{90DEFE8D-8B37-43CB-8E0F-DE9854990E81}"/>
    <cellStyle name="Normal 5 23" xfId="15329" xr:uid="{8A35DCBF-8B75-4570-AD5E-E7CF8B7912F1}"/>
    <cellStyle name="Normal 5 23 10" xfId="15330" xr:uid="{B762764D-4682-4789-8168-E0E748147034}"/>
    <cellStyle name="Normal 5 23 11" xfId="15331" xr:uid="{FF2B2BEE-F2F2-48DB-AE11-8DA3F1D915F9}"/>
    <cellStyle name="Normal 5 23 12" xfId="15332" xr:uid="{1EA74EA9-4F07-48B7-8302-0A604C42AF19}"/>
    <cellStyle name="Normal 5 23 13" xfId="15333" xr:uid="{51D2905A-4701-4CDB-9C6E-FA76915BFBCD}"/>
    <cellStyle name="Normal 5 23 2" xfId="15334" xr:uid="{3255A894-47A9-499E-A870-013A6AA608CD}"/>
    <cellStyle name="Normal 5 23 2 10" xfId="15335" xr:uid="{7EBE3BBA-B095-4D20-976A-98226AB3B00D}"/>
    <cellStyle name="Normal 5 23 2 11" xfId="15336" xr:uid="{2CE3553F-1A76-4845-8FC7-9C016E55B1E3}"/>
    <cellStyle name="Normal 5 23 2 2" xfId="15337" xr:uid="{7F0150AB-47E7-4FB9-896C-1AD2445AC790}"/>
    <cellStyle name="Normal 5 23 2 2 2" xfId="15338" xr:uid="{72EFFC18-036F-4FCB-9DB9-A055FEB98F59}"/>
    <cellStyle name="Normal 5 23 2 2 2 2" xfId="15339" xr:uid="{EE4E03F8-2257-471B-A52A-8ADF34390168}"/>
    <cellStyle name="Normal 5 23 2 2 3" xfId="15340" xr:uid="{0E9761AC-B597-4811-B10F-0BB95B74D280}"/>
    <cellStyle name="Normal 5 23 2 2 4" xfId="15341" xr:uid="{6D1A3833-3E93-4C8C-8466-BEB28E5E6803}"/>
    <cellStyle name="Normal 5 23 2 2 5" xfId="15342" xr:uid="{27ED26E1-1FA9-4853-9372-F9CB3FF74637}"/>
    <cellStyle name="Normal 5 23 2 3" xfId="15343" xr:uid="{E347EAA7-795D-49EC-B764-84EEC74F6109}"/>
    <cellStyle name="Normal 5 23 2 3 2" xfId="15344" xr:uid="{08259F59-5D51-45C9-AAF8-1051E93FCF64}"/>
    <cellStyle name="Normal 5 23 2 4" xfId="15345" xr:uid="{BC0A4079-A0F7-4124-8D17-5A6853AC65E9}"/>
    <cellStyle name="Normal 5 23 2 5" xfId="15346" xr:uid="{DB2F1D3B-E393-42E0-88F7-28344F1AB964}"/>
    <cellStyle name="Normal 5 23 2 6" xfId="15347" xr:uid="{328A6C3F-E8A2-4BF8-A524-47531AE72BC7}"/>
    <cellStyle name="Normal 5 23 2 7" xfId="15348" xr:uid="{5D033F32-C9E4-4F9C-A831-8463DA1B668A}"/>
    <cellStyle name="Normal 5 23 2 8" xfId="15349" xr:uid="{892760E5-6000-425B-8936-99A29DFCA70A}"/>
    <cellStyle name="Normal 5 23 2 9" xfId="15350" xr:uid="{023EDE1E-B0DA-4188-A180-792D8E1D07C9}"/>
    <cellStyle name="Normal 5 23 3" xfId="15351" xr:uid="{FAB03912-6097-409E-B994-7D5D8B633F82}"/>
    <cellStyle name="Normal 5 23 3 2" xfId="15352" xr:uid="{C99577BC-AE01-43BC-BEAA-80630348759A}"/>
    <cellStyle name="Normal 5 23 3 2 2" xfId="15353" xr:uid="{13C62394-6FD5-4259-8936-027587A79F2E}"/>
    <cellStyle name="Normal 5 23 3 3" xfId="15354" xr:uid="{209DF14E-4093-4238-9628-B7C3D9E35A27}"/>
    <cellStyle name="Normal 5 23 3 4" xfId="15355" xr:uid="{1CF5DA3E-7645-4EB1-A1ED-470170DCC373}"/>
    <cellStyle name="Normal 5 23 3 5" xfId="15356" xr:uid="{ADA519EE-E80C-43AE-A703-57AAE582E82D}"/>
    <cellStyle name="Normal 5 23 4" xfId="15357" xr:uid="{83CC213A-5581-445E-99C3-28BADD18B0B3}"/>
    <cellStyle name="Normal 5 23 4 2" xfId="15358" xr:uid="{F4046E99-5404-476D-B809-E10A8F499041}"/>
    <cellStyle name="Normal 5 23 5" xfId="15359" xr:uid="{FFCFBE18-60D8-4FC8-B741-9B4D92829CE6}"/>
    <cellStyle name="Normal 5 23 6" xfId="15360" xr:uid="{5931D97D-5A97-46BD-8A2F-C6FD27F65F65}"/>
    <cellStyle name="Normal 5 23 7" xfId="15361" xr:uid="{FD0C0F12-C21C-4BCC-A7A5-70C0B02E7BB6}"/>
    <cellStyle name="Normal 5 23 8" xfId="15362" xr:uid="{A7148038-DD1F-463B-8644-9DC8AF870776}"/>
    <cellStyle name="Normal 5 23 9" xfId="15363" xr:uid="{887132E8-0FCC-4123-A881-8C1D7D336DAA}"/>
    <cellStyle name="Normal 5 24" xfId="15364" xr:uid="{091E90B6-D721-4F21-841E-03923B4F9318}"/>
    <cellStyle name="Normal 5 24 10" xfId="15365" xr:uid="{BB8E9F7E-398C-4D15-A018-4B9B4A8511B4}"/>
    <cellStyle name="Normal 5 24 11" xfId="15366" xr:uid="{4AE9B08C-D13F-4CF5-9DEA-577DC43FCA34}"/>
    <cellStyle name="Normal 5 24 2" xfId="15367" xr:uid="{BD9C7CC4-F46D-4298-A2C6-3375BFE2340B}"/>
    <cellStyle name="Normal 5 24 2 2" xfId="15368" xr:uid="{F01F9543-019F-4F60-A8C9-327BD76910E0}"/>
    <cellStyle name="Normal 5 24 2 2 2" xfId="15369" xr:uid="{8EC8B61E-8EAE-44CD-8FA0-6E61343C505E}"/>
    <cellStyle name="Normal 5 24 2 3" xfId="15370" xr:uid="{C68DE4C6-B115-4437-A302-538A640612B5}"/>
    <cellStyle name="Normal 5 24 2 4" xfId="15371" xr:uid="{D54F08A1-8FC2-467B-9A44-F208666A150F}"/>
    <cellStyle name="Normal 5 24 2 5" xfId="15372" xr:uid="{3D30D32B-1902-4987-8E02-154E5AD056FC}"/>
    <cellStyle name="Normal 5 24 3" xfId="15373" xr:uid="{23D6244A-66CD-43CA-BED6-60E7BEC2247B}"/>
    <cellStyle name="Normal 5 24 3 2" xfId="15374" xr:uid="{2C506E03-B334-4B56-931E-97C9C51B8D36}"/>
    <cellStyle name="Normal 5 24 4" xfId="15375" xr:uid="{66187CBE-584C-48FA-822B-60DF6495B853}"/>
    <cellStyle name="Normal 5 24 5" xfId="15376" xr:uid="{2E3DEF85-D5C2-44CA-A232-4F84F126E516}"/>
    <cellStyle name="Normal 5 24 6" xfId="15377" xr:uid="{60B5B238-5025-41B9-AFE8-6936B7EF9A20}"/>
    <cellStyle name="Normal 5 24 7" xfId="15378" xr:uid="{DEFD7B02-684C-434D-B2E1-FB7FCAE322CB}"/>
    <cellStyle name="Normal 5 24 8" xfId="15379" xr:uid="{13D21A7C-FF72-4A26-B27C-C8A56426FA2D}"/>
    <cellStyle name="Normal 5 24 9" xfId="15380" xr:uid="{CA6EAD90-35F5-4182-AC93-BDFC215555A8}"/>
    <cellStyle name="Normal 5 25" xfId="15381" xr:uid="{CCC965F5-C387-4737-AC2F-5F0B789E16D9}"/>
    <cellStyle name="Normal 5 25 2" xfId="15382" xr:uid="{29DDA1DC-0514-4075-A83A-6F7E08EF5399}"/>
    <cellStyle name="Normal 5 25 2 2" xfId="15383" xr:uid="{FEA5D144-7AA1-4557-9671-27464CFB3EEE}"/>
    <cellStyle name="Normal 5 25 3" xfId="15384" xr:uid="{28026C00-8EC2-42FC-9358-B5F022899301}"/>
    <cellStyle name="Normal 5 25 4" xfId="15385" xr:uid="{3D85DDFD-855A-41F3-8D8F-2902974690FD}"/>
    <cellStyle name="Normal 5 25 5" xfId="15386" xr:uid="{51A74876-69B7-491D-BC1D-B82B563BAFBB}"/>
    <cellStyle name="Normal 5 26" xfId="15387" xr:uid="{5C8034B4-60FB-4396-AAE1-9F6E86E23A1E}"/>
    <cellStyle name="Normal 5 26 2" xfId="15388" xr:uid="{E4A44B42-CB68-474B-B864-14C697D31D4D}"/>
    <cellStyle name="Normal 5 27" xfId="15389" xr:uid="{E7293608-B68C-48B2-830C-44EF371DEC7C}"/>
    <cellStyle name="Normal 5 28" xfId="15390" xr:uid="{4B1E669A-32E5-4CC7-AFBF-88721E051114}"/>
    <cellStyle name="Normal 5 29" xfId="15391" xr:uid="{E9B78E30-27FE-4191-A86A-996934616C18}"/>
    <cellStyle name="Normal 5 3" xfId="15392" xr:uid="{7BF1076A-D536-4B5E-A781-FFE1FB100EBE}"/>
    <cellStyle name="Normal 5 3 10" xfId="15393" xr:uid="{518362A0-1D81-452A-92DD-F3AFE7FCC307}"/>
    <cellStyle name="Normal 5 3 11" xfId="15394" xr:uid="{C8F06FCB-8F37-481B-91E9-416898CEEC99}"/>
    <cellStyle name="Normal 5 3 12" xfId="15395" xr:uid="{17344DB2-E6BF-417B-8888-E4B4333F0545}"/>
    <cellStyle name="Normal 5 3 13" xfId="15396" xr:uid="{59B55931-7363-4BD1-92B0-E3176D85041A}"/>
    <cellStyle name="Normal 5 3 14" xfId="15397" xr:uid="{AF3DBCF3-84B3-45CA-9E62-9F10B6A6A508}"/>
    <cellStyle name="Normal 5 3 2" xfId="15398" xr:uid="{071DA659-67DC-46C8-B357-528ABA314F0D}"/>
    <cellStyle name="Normal 5 3 2 10" xfId="15399" xr:uid="{6946379A-5964-42FF-8B0B-B922A784BA9B}"/>
    <cellStyle name="Normal 5 3 2 11" xfId="15400" xr:uid="{C6A5004F-5EAC-4C4F-A8B2-789ADC351149}"/>
    <cellStyle name="Normal 5 3 2 12" xfId="15401" xr:uid="{4900018A-945F-4F2D-B3B0-3A11B4887A32}"/>
    <cellStyle name="Normal 5 3 2 13" xfId="15402" xr:uid="{48D915C7-CBCC-45EF-AF40-29F20536F0BC}"/>
    <cellStyle name="Normal 5 3 2 2" xfId="15403" xr:uid="{DD0DA06F-4ACC-473E-AED9-ECDAA431C298}"/>
    <cellStyle name="Normal 5 3 2 2 10" xfId="15404" xr:uid="{51943B65-8252-4B10-B4AC-14369FDDEE09}"/>
    <cellStyle name="Normal 5 3 2 2 11" xfId="15405" xr:uid="{4ED81A36-6EA1-4AF6-9609-59EF8F612818}"/>
    <cellStyle name="Normal 5 3 2 2 2" xfId="15406" xr:uid="{1F62EEF4-B8F2-44F6-B625-965E3E2D5784}"/>
    <cellStyle name="Normal 5 3 2 2 2 2" xfId="15407" xr:uid="{67A442DE-8DBF-44CA-B8E9-E30386984E47}"/>
    <cellStyle name="Normal 5 3 2 2 2 2 2" xfId="15408" xr:uid="{519A9DAE-BD1F-409A-8B06-2C704C912BD9}"/>
    <cellStyle name="Normal 5 3 2 2 2 3" xfId="15409" xr:uid="{9619C0F6-937E-4298-B848-18654AF51E42}"/>
    <cellStyle name="Normal 5 3 2 2 2 4" xfId="15410" xr:uid="{83A4B465-BD59-4AE5-ABB5-D314053C8837}"/>
    <cellStyle name="Normal 5 3 2 2 2 5" xfId="15411" xr:uid="{AB39336B-79EC-49FC-AF3F-4B0FFC50724B}"/>
    <cellStyle name="Normal 5 3 2 2 3" xfId="15412" xr:uid="{81173014-3EB7-46BE-8D4F-DC55BC7391CF}"/>
    <cellStyle name="Normal 5 3 2 2 3 2" xfId="15413" xr:uid="{B59017AA-B4B3-4D2E-9BD7-7CB6CE24ADE0}"/>
    <cellStyle name="Normal 5 3 2 2 4" xfId="15414" xr:uid="{49BCF43C-B35D-4577-8819-A139AA673D93}"/>
    <cellStyle name="Normal 5 3 2 2 5" xfId="15415" xr:uid="{0F08E99C-5F70-4D4C-B0E4-D6E8E77176DE}"/>
    <cellStyle name="Normal 5 3 2 2 6" xfId="15416" xr:uid="{3B56336A-6AC2-4F26-A45B-8974016725B0}"/>
    <cellStyle name="Normal 5 3 2 2 7" xfId="15417" xr:uid="{87D9D0A5-683D-41DB-8133-A8B68CF8271C}"/>
    <cellStyle name="Normal 5 3 2 2 8" xfId="15418" xr:uid="{52C53749-A5EF-49AD-A8F2-DE15024E65BC}"/>
    <cellStyle name="Normal 5 3 2 2 9" xfId="15419" xr:uid="{198E6009-FCC4-4C59-9FFC-D98D16E95FF3}"/>
    <cellStyle name="Normal 5 3 2 3" xfId="15420" xr:uid="{4FE2493B-E10A-4194-BC41-EFCA41CEE876}"/>
    <cellStyle name="Normal 5 3 2 3 2" xfId="15421" xr:uid="{72EA4F2C-5099-4C15-A7E8-E00DE638C721}"/>
    <cellStyle name="Normal 5 3 2 3 2 2" xfId="15422" xr:uid="{6C730426-3EC3-4844-9905-4E24AA264E7B}"/>
    <cellStyle name="Normal 5 3 2 3 3" xfId="15423" xr:uid="{A51D13C0-4930-42C6-871E-891A4E8F2DA4}"/>
    <cellStyle name="Normal 5 3 2 3 4" xfId="15424" xr:uid="{8F90C83A-2BE6-4C08-A121-E05FC176F1E1}"/>
    <cellStyle name="Normal 5 3 2 3 5" xfId="15425" xr:uid="{1E7D5929-3B5B-4AC1-809C-E6C48F468B14}"/>
    <cellStyle name="Normal 5 3 2 4" xfId="15426" xr:uid="{C67224E2-1A6C-4822-803E-C5045805ED54}"/>
    <cellStyle name="Normal 5 3 2 4 2" xfId="15427" xr:uid="{520D05A5-41B8-46B0-A627-08E761D7FC58}"/>
    <cellStyle name="Normal 5 3 2 5" xfId="15428" xr:uid="{C76C7BB4-ECB8-4431-9AA7-63F40902E35A}"/>
    <cellStyle name="Normal 5 3 2 6" xfId="15429" xr:uid="{F650B96F-39D4-4D8D-AC1B-340EFC9E9AF2}"/>
    <cellStyle name="Normal 5 3 2 7" xfId="15430" xr:uid="{C3EB68E4-2C55-4FC9-8095-D72ABE8667A9}"/>
    <cellStyle name="Normal 5 3 2 8" xfId="15431" xr:uid="{27527834-805E-4538-87B1-62686046B8B4}"/>
    <cellStyle name="Normal 5 3 2 9" xfId="15432" xr:uid="{617DFFC8-F141-430B-8225-61AFD80F546C}"/>
    <cellStyle name="Normal 5 3 3" xfId="15433" xr:uid="{F7D82265-3919-46CB-A664-ACE10BF6CD38}"/>
    <cellStyle name="Normal 5 3 3 10" xfId="15434" xr:uid="{4448DAD4-97F4-4CC3-91E1-CE5FAA2D9076}"/>
    <cellStyle name="Normal 5 3 3 11" xfId="15435" xr:uid="{2D26E1AF-8DCD-487D-9CCB-D3C75342748A}"/>
    <cellStyle name="Normal 5 3 3 2" xfId="15436" xr:uid="{0A17ACC6-7ECC-445B-8F5A-5CB822BF4C5A}"/>
    <cellStyle name="Normal 5 3 3 2 2" xfId="15437" xr:uid="{636B82E3-3248-4586-9FF1-7F206B00C643}"/>
    <cellStyle name="Normal 5 3 3 2 2 2" xfId="15438" xr:uid="{01315B91-68FD-4ACD-9B77-D660FE283BFA}"/>
    <cellStyle name="Normal 5 3 3 2 3" xfId="15439" xr:uid="{A98DCBAC-6D50-4DA2-987A-66EA897C1E75}"/>
    <cellStyle name="Normal 5 3 3 2 4" xfId="15440" xr:uid="{9E00D830-D85C-44B1-9051-5E20C36198FB}"/>
    <cellStyle name="Normal 5 3 3 2 5" xfId="15441" xr:uid="{3D986C38-F644-46CF-983E-C0AE0F0BF3B7}"/>
    <cellStyle name="Normal 5 3 3 3" xfId="15442" xr:uid="{109FCCEB-EFBA-40CC-87CD-8F14F73D0DE6}"/>
    <cellStyle name="Normal 5 3 3 3 2" xfId="15443" xr:uid="{19027A16-54F0-492A-9D8D-2AE22D41A587}"/>
    <cellStyle name="Normal 5 3 3 4" xfId="15444" xr:uid="{06ABBC38-A417-48BA-8428-392C012BDDE6}"/>
    <cellStyle name="Normal 5 3 3 5" xfId="15445" xr:uid="{A8F4C253-D139-4EA5-8AD6-14BC8BE3A82A}"/>
    <cellStyle name="Normal 5 3 3 6" xfId="15446" xr:uid="{1D097BA7-98B1-4FFC-92EE-4D5503FDA5AE}"/>
    <cellStyle name="Normal 5 3 3 7" xfId="15447" xr:uid="{A664B51D-96D7-41B0-A54C-EC21A1E1B96C}"/>
    <cellStyle name="Normal 5 3 3 8" xfId="15448" xr:uid="{BD171CA8-A40E-4852-9B7C-52EE919203B2}"/>
    <cellStyle name="Normal 5 3 3 9" xfId="15449" xr:uid="{B3DCD308-30D0-4CB2-AB02-B7C2A332A21A}"/>
    <cellStyle name="Normal 5 3 4" xfId="15450" xr:uid="{CA9F1D03-A778-4CBF-B6C8-1E7F0474FCBE}"/>
    <cellStyle name="Normal 5 3 4 2" xfId="15451" xr:uid="{6C2149E4-293D-4E3C-8730-2235CE1D2134}"/>
    <cellStyle name="Normal 5 3 4 2 2" xfId="15452" xr:uid="{2B4055DA-1602-489C-BBD0-7714655778BC}"/>
    <cellStyle name="Normal 5 3 4 3" xfId="15453" xr:uid="{899C8070-735F-48C7-BF12-5E1D6659CB64}"/>
    <cellStyle name="Normal 5 3 4 4" xfId="15454" xr:uid="{F9853FAF-7DDB-418C-8245-F0D97D85B64A}"/>
    <cellStyle name="Normal 5 3 4 5" xfId="15455" xr:uid="{FEBA4954-415B-44DF-B824-CC09DB4A25FF}"/>
    <cellStyle name="Normal 5 3 5" xfId="15456" xr:uid="{EC0E2CA4-8588-404F-B216-3D67E25B7368}"/>
    <cellStyle name="Normal 5 3 5 2" xfId="15457" xr:uid="{987C5251-3CD9-4B8B-A9FF-6D2195F04847}"/>
    <cellStyle name="Normal 5 3 6" xfId="15458" xr:uid="{F9AF2CC4-F242-4A5F-BA23-4BF2A81B1357}"/>
    <cellStyle name="Normal 5 3 7" xfId="15459" xr:uid="{E2C4AB9B-D68B-493D-A804-5C5BBAF481D6}"/>
    <cellStyle name="Normal 5 3 8" xfId="15460" xr:uid="{08E54202-8257-49DD-AF3C-63338E299C8B}"/>
    <cellStyle name="Normal 5 3 9" xfId="15461" xr:uid="{3B6EFE50-3473-483F-A61D-AB69F2FBBDE1}"/>
    <cellStyle name="Normal 5 30" xfId="15462" xr:uid="{5437A146-42C2-492F-AD9B-A349624C6717}"/>
    <cellStyle name="Normal 5 31" xfId="15463" xr:uid="{E12768BA-88F3-4744-A844-50EA76C769AD}"/>
    <cellStyle name="Normal 5 32" xfId="15464" xr:uid="{97BF277E-F0E9-46BB-ACF4-8C5114B8790F}"/>
    <cellStyle name="Normal 5 33" xfId="15465" xr:uid="{51B868CE-4D0F-482B-976F-8A35FD309730}"/>
    <cellStyle name="Normal 5 34" xfId="15466" xr:uid="{A86EDB11-A48F-42C3-84D9-8F556518408E}"/>
    <cellStyle name="Normal 5 35" xfId="15467" xr:uid="{410A71A0-CAED-4715-871B-1CBC96B9A6AC}"/>
    <cellStyle name="Normal 5 36" xfId="15468" xr:uid="{38FF4B35-160D-4828-AF36-2F0E04D025AF}"/>
    <cellStyle name="Normal 5 37" xfId="15469" xr:uid="{4BCBA57C-43EC-44B8-8138-777BC702EA58}"/>
    <cellStyle name="Normal 5 38" xfId="15470" xr:uid="{23B37AE3-5013-483E-B431-84977126301E}"/>
    <cellStyle name="Normal 5 39" xfId="15471" xr:uid="{E632CC35-276F-4BF9-B00A-BD8E721CDE33}"/>
    <cellStyle name="Normal 5 4" xfId="15472" xr:uid="{FF3B6D30-6CDF-471E-863C-84F98856EAF4}"/>
    <cellStyle name="Normal 5 4 10" xfId="15473" xr:uid="{8B62058F-7D67-4362-A06D-9591A5216428}"/>
    <cellStyle name="Normal 5 4 11" xfId="15474" xr:uid="{118DEE6E-B045-46FD-890E-263763FA55CC}"/>
    <cellStyle name="Normal 5 4 12" xfId="15475" xr:uid="{BF427D54-F0AB-41E2-B523-D142627BFE2B}"/>
    <cellStyle name="Normal 5 4 13" xfId="15476" xr:uid="{7DE4FA32-2E73-4EC6-B24E-8D67D1DED0EC}"/>
    <cellStyle name="Normal 5 4 14" xfId="15477" xr:uid="{5812652D-41CD-43E7-821E-603B9AC063AD}"/>
    <cellStyle name="Normal 5 4 15" xfId="15478" xr:uid="{862E1D4E-A869-496F-BBE2-FA669AE90538}"/>
    <cellStyle name="Normal 5 4 2" xfId="15479" xr:uid="{14B2FE1F-7B4E-4EC5-BBD2-87E68E9DD26D}"/>
    <cellStyle name="Normal 5 4 2 10" xfId="15480" xr:uid="{B9D3C79E-A4E3-466F-83B6-73342D782CDD}"/>
    <cellStyle name="Normal 5 4 2 11" xfId="15481" xr:uid="{762435F1-4EDD-451C-97FE-518A27B9CB9F}"/>
    <cellStyle name="Normal 5 4 2 12" xfId="15482" xr:uid="{9474183D-B85B-4826-B6FD-EDF8990D669A}"/>
    <cellStyle name="Normal 5 4 2 13" xfId="15483" xr:uid="{78B1C15D-E6F6-4A93-AD0E-EC5E194318DB}"/>
    <cellStyle name="Normal 5 4 2 2" xfId="15484" xr:uid="{E5736C6E-5687-425B-8BEA-4955FB3304F8}"/>
    <cellStyle name="Normal 5 4 2 2 10" xfId="15485" xr:uid="{EEA48E28-7173-4979-9248-EF0C2928B7D6}"/>
    <cellStyle name="Normal 5 4 2 2 11" xfId="15486" xr:uid="{BC8F7039-7318-411C-9B6A-D81BF89A6483}"/>
    <cellStyle name="Normal 5 4 2 2 2" xfId="15487" xr:uid="{A90B0C62-3B46-4CB5-A212-8AD34039EAD3}"/>
    <cellStyle name="Normal 5 4 2 2 2 2" xfId="15488" xr:uid="{59DFD262-1EA2-4B18-A356-91089CC12F23}"/>
    <cellStyle name="Normal 5 4 2 2 2 2 2" xfId="15489" xr:uid="{5D52FA8C-3C2C-4606-A264-EB6BBFCE983D}"/>
    <cellStyle name="Normal 5 4 2 2 2 3" xfId="15490" xr:uid="{FB2A49C8-3A9A-45C8-A749-C0C177E69E86}"/>
    <cellStyle name="Normal 5 4 2 2 2 4" xfId="15491" xr:uid="{DE81F8D0-4759-4685-9764-73EF49576884}"/>
    <cellStyle name="Normal 5 4 2 2 2 5" xfId="15492" xr:uid="{8DBB8737-CAAD-4E32-AE4A-E1598D53B5F5}"/>
    <cellStyle name="Normal 5 4 2 2 3" xfId="15493" xr:uid="{88FE9008-42B3-458A-AE8D-1CE6F83B937B}"/>
    <cellStyle name="Normal 5 4 2 2 3 2" xfId="15494" xr:uid="{F8221051-8651-464C-B753-0A4382CA0487}"/>
    <cellStyle name="Normal 5 4 2 2 4" xfId="15495" xr:uid="{D7BB615D-C0FC-474B-9643-09DA6261BACE}"/>
    <cellStyle name="Normal 5 4 2 2 5" xfId="15496" xr:uid="{25292AF6-5353-40EA-98AA-A92ED3DC76A8}"/>
    <cellStyle name="Normal 5 4 2 2 6" xfId="15497" xr:uid="{26B48F9C-95A5-4FA8-B661-DD418A88A249}"/>
    <cellStyle name="Normal 5 4 2 2 7" xfId="15498" xr:uid="{188C20BE-771E-4709-8FBA-46DBF5830D00}"/>
    <cellStyle name="Normal 5 4 2 2 8" xfId="15499" xr:uid="{E32C1A25-8D11-4706-91DF-7E7BCBD167C1}"/>
    <cellStyle name="Normal 5 4 2 2 9" xfId="15500" xr:uid="{2A86A789-90F5-4558-885D-5A909CABFF37}"/>
    <cellStyle name="Normal 5 4 2 3" xfId="15501" xr:uid="{B715A257-3F81-4DFC-97AD-5A34042EA5AB}"/>
    <cellStyle name="Normal 5 4 2 3 2" xfId="15502" xr:uid="{1725755B-0384-4F2B-A75F-AF1579301B1C}"/>
    <cellStyle name="Normal 5 4 2 3 2 2" xfId="15503" xr:uid="{89CE207C-DF20-4F1F-BF84-A92B67CAD7A4}"/>
    <cellStyle name="Normal 5 4 2 3 3" xfId="15504" xr:uid="{E417CB98-97F7-4B66-A393-C7CB4F909BAD}"/>
    <cellStyle name="Normal 5 4 2 3 4" xfId="15505" xr:uid="{B48CDC2D-64BE-4BF9-A742-553409C72156}"/>
    <cellStyle name="Normal 5 4 2 3 5" xfId="15506" xr:uid="{96E6FB52-11D8-475A-86A9-85C89F45FC4E}"/>
    <cellStyle name="Normal 5 4 2 4" xfId="15507" xr:uid="{8CB1FC1D-2293-49B7-89EE-F35A42D091B0}"/>
    <cellStyle name="Normal 5 4 2 4 2" xfId="15508" xr:uid="{C2C46592-38A2-4B84-854D-C601D40A91AC}"/>
    <cellStyle name="Normal 5 4 2 5" xfId="15509" xr:uid="{A8F8638B-E7A4-4275-9A53-26E28B5C028B}"/>
    <cellStyle name="Normal 5 4 2 6" xfId="15510" xr:uid="{E40424B5-8548-4F2E-998B-C4C39CC0A5CC}"/>
    <cellStyle name="Normal 5 4 2 7" xfId="15511" xr:uid="{A92CE621-BF0B-464E-86E5-A143C4822250}"/>
    <cellStyle name="Normal 5 4 2 8" xfId="15512" xr:uid="{A21CA303-30A7-4171-B8EF-2134A77991AC}"/>
    <cellStyle name="Normal 5 4 2 9" xfId="15513" xr:uid="{C057D5A8-23B7-4874-AE06-C158391B570C}"/>
    <cellStyle name="Normal 5 4 3" xfId="15514" xr:uid="{D5C69A2C-27B0-4E52-8542-AF2D697E1C85}"/>
    <cellStyle name="Normal 5 4 3 10" xfId="15515" xr:uid="{16DE72BA-62A2-4850-AEA3-2B9E8FFCA65C}"/>
    <cellStyle name="Normal 5 4 3 11" xfId="15516" xr:uid="{C156B49D-81AE-44C8-B0F1-C33FA59A1B5F}"/>
    <cellStyle name="Normal 5 4 3 2" xfId="15517" xr:uid="{19905481-7B52-4037-9FD9-BD173B017B7B}"/>
    <cellStyle name="Normal 5 4 3 2 2" xfId="15518" xr:uid="{E4BF59B1-51A1-4A70-9BE6-9E0D2DD42858}"/>
    <cellStyle name="Normal 5 4 3 2 2 2" xfId="15519" xr:uid="{4E02EB78-DFF7-42D0-BAD8-EF985B2BAFE0}"/>
    <cellStyle name="Normal 5 4 3 2 3" xfId="15520" xr:uid="{7F711DE4-B8D1-4631-B7C6-181D20CE8047}"/>
    <cellStyle name="Normal 5 4 3 2 4" xfId="15521" xr:uid="{414A7CA2-9B1A-4E4B-B454-BAC2A2496794}"/>
    <cellStyle name="Normal 5 4 3 2 5" xfId="15522" xr:uid="{80DA1FBB-BB5A-45B8-B6D2-46AA63FC582C}"/>
    <cellStyle name="Normal 5 4 3 3" xfId="15523" xr:uid="{FE7A775C-6678-4F57-BAF8-74588AA00B4B}"/>
    <cellStyle name="Normal 5 4 3 3 2" xfId="15524" xr:uid="{165D66D5-5AF5-4EC2-9A86-D1A59A44F25C}"/>
    <cellStyle name="Normal 5 4 3 4" xfId="15525" xr:uid="{08D37BB0-9032-43C6-BD00-2C1546B6A79D}"/>
    <cellStyle name="Normal 5 4 3 5" xfId="15526" xr:uid="{9447FB91-94B9-4360-8BF4-80498689A7A0}"/>
    <cellStyle name="Normal 5 4 3 6" xfId="15527" xr:uid="{5F8FDA08-F537-4138-BC7F-F8CCC7DF8F39}"/>
    <cellStyle name="Normal 5 4 3 7" xfId="15528" xr:uid="{2F7F9433-77F2-4A07-89A9-48F8834FB6E7}"/>
    <cellStyle name="Normal 5 4 3 8" xfId="15529" xr:uid="{717780C3-6451-476C-9A3E-FC0E2093F35A}"/>
    <cellStyle name="Normal 5 4 3 9" xfId="15530" xr:uid="{5153BE0C-D645-45AE-AE4C-4765D60C36AE}"/>
    <cellStyle name="Normal 5 4 4" xfId="15531" xr:uid="{3418CAC5-DFAE-4C93-A03E-EBFD769A20ED}"/>
    <cellStyle name="Normal 5 4 4 2" xfId="15532" xr:uid="{B70E953F-7240-4E7E-8973-328F5FF627AE}"/>
    <cellStyle name="Normal 5 4 4 2 2" xfId="15533" xr:uid="{FAD255F5-18E9-413C-B687-2226DEA46C26}"/>
    <cellStyle name="Normal 5 4 4 3" xfId="15534" xr:uid="{126C851F-D97E-470F-842D-CD9B5BACEC3C}"/>
    <cellStyle name="Normal 5 4 4 4" xfId="15535" xr:uid="{80D443D4-40FE-41EE-BBB8-8A7094C7000A}"/>
    <cellStyle name="Normal 5 4 4 5" xfId="15536" xr:uid="{2A6CCD68-F57C-429F-8D89-B0F23D0DE66A}"/>
    <cellStyle name="Normal 5 4 5" xfId="15537" xr:uid="{9696049C-4F48-4914-8BC2-A8C0E365B7D8}"/>
    <cellStyle name="Normal 5 4 5 2" xfId="15538" xr:uid="{34CF05CD-2762-4A05-AE5C-8D7566FEB2EC}"/>
    <cellStyle name="Normal 5 4 6" xfId="15539" xr:uid="{E7B0F680-B66A-4110-8DE2-E9EC67F32BA7}"/>
    <cellStyle name="Normal 5 4 7" xfId="15540" xr:uid="{96411B15-BDAE-424E-8CA8-C9E1CED62CA3}"/>
    <cellStyle name="Normal 5 4 8" xfId="15541" xr:uid="{9E965180-10D1-4B8E-8F32-F88E6C01CC26}"/>
    <cellStyle name="Normal 5 4 9" xfId="15542" xr:uid="{A25F85F2-1CCC-49B3-82CF-3415005ECC0E}"/>
    <cellStyle name="Normal 5 40" xfId="15543" xr:uid="{718579B8-FD80-44B0-BFE7-EEF56D0DAAF8}"/>
    <cellStyle name="Normal 5 41" xfId="15544" xr:uid="{4FA54668-0F5E-47CC-8E31-BBDCB7E66654}"/>
    <cellStyle name="Normal 5 42" xfId="15545" xr:uid="{720FA2C4-6AC3-487F-93E7-9A5A39E44774}"/>
    <cellStyle name="Normal 5 5" xfId="15546" xr:uid="{CCAFFCD2-D8D8-42C8-BBD7-855EBE594D4A}"/>
    <cellStyle name="Normal 5 5 10" xfId="15547" xr:uid="{1740A8DE-E6A4-4783-85A6-CB2571C2D517}"/>
    <cellStyle name="Normal 5 5 11" xfId="15548" xr:uid="{67277F27-AF7F-4CCA-A85B-5564F376C10B}"/>
    <cellStyle name="Normal 5 5 12" xfId="15549" xr:uid="{083A61CD-73A9-4FD7-897B-0BA877A52A4F}"/>
    <cellStyle name="Normal 5 5 13" xfId="15550" xr:uid="{8C166D97-0436-4D25-A029-9DF9623DC954}"/>
    <cellStyle name="Normal 5 5 14" xfId="15551" xr:uid="{FCDD5BC5-6610-48DA-80FB-6372E3DEC018}"/>
    <cellStyle name="Normal 5 5 15" xfId="15552" xr:uid="{941B7E28-6011-463D-B29C-CA9CB989106C}"/>
    <cellStyle name="Normal 5 5 2" xfId="15553" xr:uid="{8614E1DD-04C4-49B8-8AE2-6AB8214F7D12}"/>
    <cellStyle name="Normal 5 5 2 10" xfId="15554" xr:uid="{4E9301D1-1FDA-483C-A792-1245EA955516}"/>
    <cellStyle name="Normal 5 5 2 11" xfId="15555" xr:uid="{7470397A-3146-496C-8F38-6F708840E260}"/>
    <cellStyle name="Normal 5 5 2 12" xfId="15556" xr:uid="{97AA6319-039C-47EC-AA9E-2352E6F03EC8}"/>
    <cellStyle name="Normal 5 5 2 13" xfId="15557" xr:uid="{A5E981A4-D5FE-46C5-A067-114F98EA6045}"/>
    <cellStyle name="Normal 5 5 2 2" xfId="15558" xr:uid="{7D1691A2-9666-479E-8028-33894FD7AAC8}"/>
    <cellStyle name="Normal 5 5 2 2 10" xfId="15559" xr:uid="{25C83217-02A9-4A1C-844D-2CBD68929526}"/>
    <cellStyle name="Normal 5 5 2 2 11" xfId="15560" xr:uid="{DD205105-FA2D-4869-9F49-6F5DF71BB2D5}"/>
    <cellStyle name="Normal 5 5 2 2 2" xfId="15561" xr:uid="{E3E3C8C6-1FAF-4865-8E57-646FE9C33A30}"/>
    <cellStyle name="Normal 5 5 2 2 2 2" xfId="15562" xr:uid="{15B66C2B-C792-410D-A6F7-BE36794F8EF2}"/>
    <cellStyle name="Normal 5 5 2 2 2 2 2" xfId="15563" xr:uid="{1E6B5215-A578-41AB-A41F-BCE1FD5D25CF}"/>
    <cellStyle name="Normal 5 5 2 2 2 3" xfId="15564" xr:uid="{775BDD4C-6FF1-4350-82AC-B184501A0854}"/>
    <cellStyle name="Normal 5 5 2 2 2 4" xfId="15565" xr:uid="{234345FF-8396-4176-9217-D1F8672CC1C0}"/>
    <cellStyle name="Normal 5 5 2 2 2 5" xfId="15566" xr:uid="{17B83BE7-521F-4990-8AFF-5172B2502190}"/>
    <cellStyle name="Normal 5 5 2 2 3" xfId="15567" xr:uid="{8C651D7A-C4EA-4E64-A97E-6EC3AB521A6C}"/>
    <cellStyle name="Normal 5 5 2 2 3 2" xfId="15568" xr:uid="{B25F816A-CF0B-46C8-97C2-D99218AED50F}"/>
    <cellStyle name="Normal 5 5 2 2 4" xfId="15569" xr:uid="{434A70FB-FD82-4739-904B-99C2C302ECBA}"/>
    <cellStyle name="Normal 5 5 2 2 5" xfId="15570" xr:uid="{22997041-7019-4C8A-9CFA-BFE59167DE39}"/>
    <cellStyle name="Normal 5 5 2 2 6" xfId="15571" xr:uid="{0E742620-1E64-4F0F-AAAB-BBFA8BAE948F}"/>
    <cellStyle name="Normal 5 5 2 2 7" xfId="15572" xr:uid="{11D79A88-D2A3-4A9C-86B3-83106B12420C}"/>
    <cellStyle name="Normal 5 5 2 2 8" xfId="15573" xr:uid="{F4F86E2B-BEC7-4B68-A4A1-9918FAD00A62}"/>
    <cellStyle name="Normal 5 5 2 2 9" xfId="15574" xr:uid="{69561B63-3C80-470F-9DED-87076856D1C0}"/>
    <cellStyle name="Normal 5 5 2 3" xfId="15575" xr:uid="{63334273-541D-400B-92B8-E419B219185D}"/>
    <cellStyle name="Normal 5 5 2 3 2" xfId="15576" xr:uid="{DED2FE11-2D0C-4653-BE45-C0609C330EE5}"/>
    <cellStyle name="Normal 5 5 2 3 2 2" xfId="15577" xr:uid="{B99BDE85-0CEA-4E5E-BBA1-B8C2C7663AA7}"/>
    <cellStyle name="Normal 5 5 2 3 3" xfId="15578" xr:uid="{1C05BC40-1068-492A-915F-9BED2B15C09F}"/>
    <cellStyle name="Normal 5 5 2 3 4" xfId="15579" xr:uid="{5EA43221-D51C-43E1-85FB-8EAA668AED0E}"/>
    <cellStyle name="Normal 5 5 2 3 5" xfId="15580" xr:uid="{90157C43-3E72-4ADB-A417-59A9B27EB235}"/>
    <cellStyle name="Normal 5 5 2 4" xfId="15581" xr:uid="{E2E0AEE9-A4B3-440E-BD70-697CE5202F5B}"/>
    <cellStyle name="Normal 5 5 2 4 2" xfId="15582" xr:uid="{E26565CA-9264-4459-843C-9E38197CEA2B}"/>
    <cellStyle name="Normal 5 5 2 5" xfId="15583" xr:uid="{EC5E9790-1F6A-4E98-8ED6-49B8AE56B485}"/>
    <cellStyle name="Normal 5 5 2 6" xfId="15584" xr:uid="{658DACA6-1CDD-4976-BBE5-E61B3C0FC74B}"/>
    <cellStyle name="Normal 5 5 2 7" xfId="15585" xr:uid="{57238625-B42D-43B0-B30A-B4EE20E55AE5}"/>
    <cellStyle name="Normal 5 5 2 8" xfId="15586" xr:uid="{5F57027F-60CA-4CFC-BDA9-FFD8985B7B18}"/>
    <cellStyle name="Normal 5 5 2 9" xfId="15587" xr:uid="{8E734054-BBE3-4AA8-9318-59887EF17CB4}"/>
    <cellStyle name="Normal 5 5 3" xfId="15588" xr:uid="{AFBEDCBE-16A3-4309-A793-A9B0F44B349E}"/>
    <cellStyle name="Normal 5 5 3 10" xfId="15589" xr:uid="{42C8DC7B-B54D-443B-A3AC-632FFF22AE0D}"/>
    <cellStyle name="Normal 5 5 3 11" xfId="15590" xr:uid="{CAC226BC-E7A7-4C1E-BB55-0116F36E14FA}"/>
    <cellStyle name="Normal 5 5 3 2" xfId="15591" xr:uid="{0ED6B5C7-7AFD-4A17-BE0D-7A75482B05FD}"/>
    <cellStyle name="Normal 5 5 3 2 2" xfId="15592" xr:uid="{DE5048E0-331C-462A-A500-78FB0FE1012A}"/>
    <cellStyle name="Normal 5 5 3 2 2 2" xfId="15593" xr:uid="{B1E43A10-2887-408B-AFA1-CD75FC562C66}"/>
    <cellStyle name="Normal 5 5 3 2 3" xfId="15594" xr:uid="{29B82F02-E618-4A40-92CF-3F85DC240F2C}"/>
    <cellStyle name="Normal 5 5 3 2 4" xfId="15595" xr:uid="{3E283D79-A5AC-4F63-983D-51F6A03D2F20}"/>
    <cellStyle name="Normal 5 5 3 2 5" xfId="15596" xr:uid="{525F0922-38A6-4AC5-B029-1845ED6A45C7}"/>
    <cellStyle name="Normal 5 5 3 3" xfId="15597" xr:uid="{06446C4D-D100-4CC1-A242-6ECD7486EDC4}"/>
    <cellStyle name="Normal 5 5 3 3 2" xfId="15598" xr:uid="{DFD1DC1A-2A68-4452-848C-4CD08D176F74}"/>
    <cellStyle name="Normal 5 5 3 4" xfId="15599" xr:uid="{80EE0ADC-5861-46A4-B1F9-8FD123285F68}"/>
    <cellStyle name="Normal 5 5 3 5" xfId="15600" xr:uid="{01EA0EC1-6C51-45C3-8ADB-3D35CE20A8A6}"/>
    <cellStyle name="Normal 5 5 3 6" xfId="15601" xr:uid="{E30D13F9-4A16-44DB-AE48-E0DD0717EDC2}"/>
    <cellStyle name="Normal 5 5 3 7" xfId="15602" xr:uid="{84D73201-12A5-44C0-979A-A6FB1E8930BB}"/>
    <cellStyle name="Normal 5 5 3 8" xfId="15603" xr:uid="{D8A54C47-E9AA-4C72-B898-D0E289D089CD}"/>
    <cellStyle name="Normal 5 5 3 9" xfId="15604" xr:uid="{F1CBEFC1-3E16-4CCE-AF4B-26C180EC3919}"/>
    <cellStyle name="Normal 5 5 4" xfId="15605" xr:uid="{A8590654-FA74-4C4B-A0C5-8315B7933481}"/>
    <cellStyle name="Normal 5 5 4 2" xfId="15606" xr:uid="{3D5D7880-4D17-4F00-A648-DA5331E39F40}"/>
    <cellStyle name="Normal 5 5 4 2 2" xfId="15607" xr:uid="{E319FFF4-261A-4E24-84F7-E9AA4FB20E36}"/>
    <cellStyle name="Normal 5 5 4 3" xfId="15608" xr:uid="{992364B8-4446-443C-9D58-C1455F5C6A48}"/>
    <cellStyle name="Normal 5 5 4 4" xfId="15609" xr:uid="{5834B210-E973-4734-9FEC-C5D5F1D0FDCC}"/>
    <cellStyle name="Normal 5 5 4 5" xfId="15610" xr:uid="{3CDD9C6E-B520-4C4D-AD23-43DB3D49446D}"/>
    <cellStyle name="Normal 5 5 5" xfId="15611" xr:uid="{D2788467-04C0-4A78-86E4-3C285E152631}"/>
    <cellStyle name="Normal 5 5 5 2" xfId="15612" xr:uid="{78DF524E-03A4-4ECC-8A8D-4E5B3B92BB24}"/>
    <cellStyle name="Normal 5 5 6" xfId="15613" xr:uid="{182EC950-3046-4317-AF5B-744B9B7B8BAB}"/>
    <cellStyle name="Normal 5 5 7" xfId="15614" xr:uid="{6E52D71C-D549-4FCF-B3D7-0B2AB2058A1F}"/>
    <cellStyle name="Normal 5 5 8" xfId="15615" xr:uid="{B90BEA0D-8D07-4D6C-8504-BE9EBE350F43}"/>
    <cellStyle name="Normal 5 5 9" xfId="15616" xr:uid="{BC56D038-B269-4026-BDF7-2BDA1D586BD7}"/>
    <cellStyle name="Normal 5 6" xfId="15617" xr:uid="{BB412EF2-338D-40C9-A279-AE2325AA19A7}"/>
    <cellStyle name="Normal 5 6 10" xfId="15618" xr:uid="{9075A7ED-3F7D-484A-A4AC-9DE20AB221F0}"/>
    <cellStyle name="Normal 5 6 11" xfId="15619" xr:uid="{B9E9D1B5-D992-409D-85A9-7CC300FEF845}"/>
    <cellStyle name="Normal 5 6 12" xfId="15620" xr:uid="{F5788027-AEFE-483C-84ED-5388E4468257}"/>
    <cellStyle name="Normal 5 6 13" xfId="15621" xr:uid="{4E4BFAA6-EAD4-4D7C-A0A5-36404D918B9F}"/>
    <cellStyle name="Normal 5 6 14" xfId="15622" xr:uid="{F1ED2319-84F0-46CC-9AD2-D323130EE583}"/>
    <cellStyle name="Normal 5 6 15" xfId="15623" xr:uid="{E2EF1343-282E-4A7D-9BC4-3A77AF8A7FA2}"/>
    <cellStyle name="Normal 5 6 2" xfId="15624" xr:uid="{712C3473-C6AB-46A4-9B86-A1416BA8E456}"/>
    <cellStyle name="Normal 5 6 2 10" xfId="15625" xr:uid="{E428C891-92EA-46BC-8371-52BB713324A2}"/>
    <cellStyle name="Normal 5 6 2 11" xfId="15626" xr:uid="{70F5CF7F-3AEC-4D6D-8EFD-788823C73170}"/>
    <cellStyle name="Normal 5 6 2 12" xfId="15627" xr:uid="{9DF31DD4-3F18-4FC5-965D-59F9F2F43345}"/>
    <cellStyle name="Normal 5 6 2 13" xfId="15628" xr:uid="{61E97E34-FEF5-44D3-A87A-0BCED2E44238}"/>
    <cellStyle name="Normal 5 6 2 2" xfId="15629" xr:uid="{09FA7693-A2CA-4054-A781-53949991445B}"/>
    <cellStyle name="Normal 5 6 2 2 10" xfId="15630" xr:uid="{D206D466-CE31-4C60-97BC-5B1891AB95B9}"/>
    <cellStyle name="Normal 5 6 2 2 11" xfId="15631" xr:uid="{50000CB9-1216-4DF4-B36C-897C9AAD485D}"/>
    <cellStyle name="Normal 5 6 2 2 2" xfId="15632" xr:uid="{8728804C-615B-4790-B068-106A26693467}"/>
    <cellStyle name="Normal 5 6 2 2 2 2" xfId="15633" xr:uid="{0A1FFFD5-CB22-4CEB-B212-EB0DE068616F}"/>
    <cellStyle name="Normal 5 6 2 2 2 2 2" xfId="15634" xr:uid="{B292886E-6860-40FC-ADCC-7BB3A544DDDC}"/>
    <cellStyle name="Normal 5 6 2 2 2 3" xfId="15635" xr:uid="{42AB6664-8A3B-46CF-BEC5-312D8EEB8FED}"/>
    <cellStyle name="Normal 5 6 2 2 2 4" xfId="15636" xr:uid="{726F4C10-6DED-46E4-8A47-5967A89B37C3}"/>
    <cellStyle name="Normal 5 6 2 2 2 5" xfId="15637" xr:uid="{4325000D-B9CB-4F11-8836-6C87AB86D2BB}"/>
    <cellStyle name="Normal 5 6 2 2 3" xfId="15638" xr:uid="{8497D62E-C81A-4948-A808-01648705CDDF}"/>
    <cellStyle name="Normal 5 6 2 2 3 2" xfId="15639" xr:uid="{8E607D7F-3B95-446A-B66A-0609C6A0DF36}"/>
    <cellStyle name="Normal 5 6 2 2 4" xfId="15640" xr:uid="{7C4C2F27-4436-4C57-A53F-8885F5B9FA61}"/>
    <cellStyle name="Normal 5 6 2 2 5" xfId="15641" xr:uid="{A7A2FAE1-6719-430B-8B11-A744BC9611FF}"/>
    <cellStyle name="Normal 5 6 2 2 6" xfId="15642" xr:uid="{11A31D1B-7970-4654-84F8-6B4860A8418C}"/>
    <cellStyle name="Normal 5 6 2 2 7" xfId="15643" xr:uid="{49AAABD7-AE0B-42D0-9B1F-5E8DFEF952C6}"/>
    <cellStyle name="Normal 5 6 2 2 8" xfId="15644" xr:uid="{D929ADDC-F6D6-4EC9-94C0-C24DEE84EA9B}"/>
    <cellStyle name="Normal 5 6 2 2 9" xfId="15645" xr:uid="{B0438FD3-8277-422D-8495-97DB65C98D79}"/>
    <cellStyle name="Normal 5 6 2 3" xfId="15646" xr:uid="{286F96C7-42E5-4552-946E-88F627863539}"/>
    <cellStyle name="Normal 5 6 2 3 2" xfId="15647" xr:uid="{FEE77329-BE84-4917-AA40-BE9F1B7BB1F2}"/>
    <cellStyle name="Normal 5 6 2 3 2 2" xfId="15648" xr:uid="{D0663E95-0D32-4F8B-B9FC-1BDEEE7210C3}"/>
    <cellStyle name="Normal 5 6 2 3 3" xfId="15649" xr:uid="{E6077B65-2A18-45B8-952E-DCF67DE086D7}"/>
    <cellStyle name="Normal 5 6 2 3 4" xfId="15650" xr:uid="{0AF8ECD0-94D5-4B02-99F4-F9A83B9A3D9D}"/>
    <cellStyle name="Normal 5 6 2 3 5" xfId="15651" xr:uid="{46BEB949-3B0F-48C5-A95B-364414A8D7B8}"/>
    <cellStyle name="Normal 5 6 2 4" xfId="15652" xr:uid="{E36072BB-39F1-4B3E-8FE5-A676DD147A64}"/>
    <cellStyle name="Normal 5 6 2 4 2" xfId="15653" xr:uid="{7C148585-1EF1-4284-913E-0CA6940DFA3C}"/>
    <cellStyle name="Normal 5 6 2 5" xfId="15654" xr:uid="{FA7500B8-E5D1-4CA8-8878-B2E4798653A6}"/>
    <cellStyle name="Normal 5 6 2 6" xfId="15655" xr:uid="{87B182F2-9582-465D-A3F7-F39F8BE4D04E}"/>
    <cellStyle name="Normal 5 6 2 7" xfId="15656" xr:uid="{B85BC316-2153-4D12-A150-67282CB82EFC}"/>
    <cellStyle name="Normal 5 6 2 8" xfId="15657" xr:uid="{1E1CE097-3904-4991-8390-B4E34B0F2705}"/>
    <cellStyle name="Normal 5 6 2 9" xfId="15658" xr:uid="{E9A4DF7B-F000-4A12-9614-161A3029B36C}"/>
    <cellStyle name="Normal 5 6 3" xfId="15659" xr:uid="{34711E27-8C6F-42F5-9D41-36B1712BA5FC}"/>
    <cellStyle name="Normal 5 6 3 10" xfId="15660" xr:uid="{CA23E561-12C8-47C3-AE37-3505EDE8B16E}"/>
    <cellStyle name="Normal 5 6 3 11" xfId="15661" xr:uid="{5148CABA-A2C9-4859-8EB8-063D836AB969}"/>
    <cellStyle name="Normal 5 6 3 2" xfId="15662" xr:uid="{2892CB40-92EC-4E05-92E7-4CBD5F0E1D7B}"/>
    <cellStyle name="Normal 5 6 3 2 2" xfId="15663" xr:uid="{8BF4FC60-0DB3-4180-969A-0BF54453B069}"/>
    <cellStyle name="Normal 5 6 3 2 2 2" xfId="15664" xr:uid="{9A50BFF4-6EA6-4FC9-A3EE-62CE8E137938}"/>
    <cellStyle name="Normal 5 6 3 2 3" xfId="15665" xr:uid="{1380D8C2-7C96-4DB1-9A25-C712A0C384E2}"/>
    <cellStyle name="Normal 5 6 3 2 4" xfId="15666" xr:uid="{8A6641E6-D124-430D-9E33-1759468E9CE1}"/>
    <cellStyle name="Normal 5 6 3 2 5" xfId="15667" xr:uid="{0EAFD50A-1CFF-4AEC-B313-19E5C9074D04}"/>
    <cellStyle name="Normal 5 6 3 3" xfId="15668" xr:uid="{D5E83BC7-6B37-4690-BE1F-AFA587E77BB4}"/>
    <cellStyle name="Normal 5 6 3 3 2" xfId="15669" xr:uid="{6D789292-5203-49EB-9081-2B5C81BA70A7}"/>
    <cellStyle name="Normal 5 6 3 4" xfId="15670" xr:uid="{BFF23637-7896-4A97-B9F5-6A33154CFA00}"/>
    <cellStyle name="Normal 5 6 3 5" xfId="15671" xr:uid="{4B32BC4B-F04B-4EAC-B439-D81FB9E4B90B}"/>
    <cellStyle name="Normal 5 6 3 6" xfId="15672" xr:uid="{5B0C16A2-CDA5-4EA9-9B69-ABD6128665CF}"/>
    <cellStyle name="Normal 5 6 3 7" xfId="15673" xr:uid="{9E8C9388-C87F-4BB0-9C0B-93BA15B9ACE6}"/>
    <cellStyle name="Normal 5 6 3 8" xfId="15674" xr:uid="{B5A7ECE3-2FB6-40B1-BA34-8F5E61C6B954}"/>
    <cellStyle name="Normal 5 6 3 9" xfId="15675" xr:uid="{2A47C22C-570D-4375-89AE-908643D38AD0}"/>
    <cellStyle name="Normal 5 6 4" xfId="15676" xr:uid="{12325AB3-95D5-4F57-AC20-1C5D87C1D2B0}"/>
    <cellStyle name="Normal 5 6 4 2" xfId="15677" xr:uid="{E70CB6E4-464F-4B65-9A4F-C4EFF101FFD7}"/>
    <cellStyle name="Normal 5 6 4 2 2" xfId="15678" xr:uid="{8B2BF8DB-8E38-4838-9255-73A5B96090BE}"/>
    <cellStyle name="Normal 5 6 4 3" xfId="15679" xr:uid="{52A7C2D0-C198-418B-A516-24FB5FA29D08}"/>
    <cellStyle name="Normal 5 6 4 4" xfId="15680" xr:uid="{82A40819-FA73-45BC-BEBB-0080A2B3D1AC}"/>
    <cellStyle name="Normal 5 6 4 5" xfId="15681" xr:uid="{9C53ED34-5E32-4236-BA11-738E94FD5F68}"/>
    <cellStyle name="Normal 5 6 5" xfId="15682" xr:uid="{32916A0A-D68C-4ADB-94A4-4ABE61D045DA}"/>
    <cellStyle name="Normal 5 6 5 2" xfId="15683" xr:uid="{5ECE4E57-D15F-487C-8EDB-49136DD3E438}"/>
    <cellStyle name="Normal 5 6 6" xfId="15684" xr:uid="{3EB81BF0-7444-43E6-8784-2F1C4777B4FB}"/>
    <cellStyle name="Normal 5 6 7" xfId="15685" xr:uid="{375B5BAC-88C1-45C7-92EB-12C63625E753}"/>
    <cellStyle name="Normal 5 6 8" xfId="15686" xr:uid="{2E63ECDB-6536-4F60-BC90-B2C8054D80C8}"/>
    <cellStyle name="Normal 5 6 9" xfId="15687" xr:uid="{DF670576-FAA0-42AB-AF4B-07AF42F03587}"/>
    <cellStyle name="Normal 5 7" xfId="15688" xr:uid="{E213B1A6-10AA-4031-89A2-AD18C8C23E54}"/>
    <cellStyle name="Normal 5 7 10" xfId="15689" xr:uid="{A4F78C7F-153C-41B8-A810-7FD2622D29B8}"/>
    <cellStyle name="Normal 5 7 11" xfId="15690" xr:uid="{4DA91912-3D37-4854-889A-1BFD02658BEF}"/>
    <cellStyle name="Normal 5 7 12" xfId="15691" xr:uid="{CED70BD7-CD8F-492E-8001-63A25289E3B9}"/>
    <cellStyle name="Normal 5 7 13" xfId="15692" xr:uid="{C3C991AB-B842-4BEB-B438-73A1372A9E61}"/>
    <cellStyle name="Normal 5 7 14" xfId="15693" xr:uid="{F03A4458-DB28-4DEF-8401-462B851BF82B}"/>
    <cellStyle name="Normal 5 7 2" xfId="15694" xr:uid="{4A3CED2A-BD0C-421C-BE29-D2A77829421F}"/>
    <cellStyle name="Normal 5 7 2 10" xfId="15695" xr:uid="{895B446D-535D-4595-A76E-006080A8EE7D}"/>
    <cellStyle name="Normal 5 7 2 11" xfId="15696" xr:uid="{78087521-2B53-4290-A077-C6A48FEC2041}"/>
    <cellStyle name="Normal 5 7 2 12" xfId="15697" xr:uid="{49B3FE0E-AB4D-4F23-9A6A-15E8A4D95F2E}"/>
    <cellStyle name="Normal 5 7 2 13" xfId="15698" xr:uid="{E10C212E-4F8E-4EBE-8655-E47E262CE40F}"/>
    <cellStyle name="Normal 5 7 2 2" xfId="15699" xr:uid="{5C7EF221-6338-457C-B9AD-0E8C2A5D1770}"/>
    <cellStyle name="Normal 5 7 2 2 10" xfId="15700" xr:uid="{644A8C51-0586-4C6A-ACDA-92A9A011BC58}"/>
    <cellStyle name="Normal 5 7 2 2 11" xfId="15701" xr:uid="{2484F411-3390-4766-B196-F23CD44313C2}"/>
    <cellStyle name="Normal 5 7 2 2 2" xfId="15702" xr:uid="{1B132885-ADB0-445C-95B6-B0CE12847F28}"/>
    <cellStyle name="Normal 5 7 2 2 2 2" xfId="15703" xr:uid="{67806754-A77C-48E5-A2B9-C76E1D43C3CD}"/>
    <cellStyle name="Normal 5 7 2 2 2 2 2" xfId="15704" xr:uid="{0E721FBB-7DAE-46E4-80B7-02317CFC9165}"/>
    <cellStyle name="Normal 5 7 2 2 2 3" xfId="15705" xr:uid="{A90D7169-6FF6-4C7B-898E-376D07892D1D}"/>
    <cellStyle name="Normal 5 7 2 2 2 4" xfId="15706" xr:uid="{A81EA0B5-5A12-4574-8F8B-9C879DB622A1}"/>
    <cellStyle name="Normal 5 7 2 2 2 5" xfId="15707" xr:uid="{F314C7B6-2C66-4A26-BA76-74C790E4B5EF}"/>
    <cellStyle name="Normal 5 7 2 2 3" xfId="15708" xr:uid="{CFC82E62-0599-42F5-94CA-CF69519A5541}"/>
    <cellStyle name="Normal 5 7 2 2 3 2" xfId="15709" xr:uid="{6E5293A0-6151-45E8-A57E-BCC0817AC63C}"/>
    <cellStyle name="Normal 5 7 2 2 4" xfId="15710" xr:uid="{8507A7A9-C48D-4308-BFBE-669330E6FE21}"/>
    <cellStyle name="Normal 5 7 2 2 5" xfId="15711" xr:uid="{7135FE76-7F3E-46DF-B629-75F1D7ACE253}"/>
    <cellStyle name="Normal 5 7 2 2 6" xfId="15712" xr:uid="{D04E2BC0-EA23-4E84-BC5C-972D9E8C24E4}"/>
    <cellStyle name="Normal 5 7 2 2 7" xfId="15713" xr:uid="{E09609CC-F815-426C-B625-46EA126595E0}"/>
    <cellStyle name="Normal 5 7 2 2 8" xfId="15714" xr:uid="{374BDDFB-36C9-43A1-8FEE-4FB1B18207BD}"/>
    <cellStyle name="Normal 5 7 2 2 9" xfId="15715" xr:uid="{EFE65FBC-1F58-4DAA-88A8-B9EDA9772A3A}"/>
    <cellStyle name="Normal 5 7 2 3" xfId="15716" xr:uid="{349DB7D0-F47E-4BDF-829E-D37513E861A3}"/>
    <cellStyle name="Normal 5 7 2 3 2" xfId="15717" xr:uid="{535B758B-9D23-4981-838F-86688A34A078}"/>
    <cellStyle name="Normal 5 7 2 3 2 2" xfId="15718" xr:uid="{1313F542-5A7E-41A1-9A54-C72669043961}"/>
    <cellStyle name="Normal 5 7 2 3 3" xfId="15719" xr:uid="{10DE84E0-D392-4590-87E9-1F669FA62A8C}"/>
    <cellStyle name="Normal 5 7 2 3 4" xfId="15720" xr:uid="{C84FA05A-035A-4ABF-8B0B-B39CC1918484}"/>
    <cellStyle name="Normal 5 7 2 3 5" xfId="15721" xr:uid="{6A83BE31-F16C-45FC-A049-7FC2FD6C5314}"/>
    <cellStyle name="Normal 5 7 2 4" xfId="15722" xr:uid="{953CF4AA-B2B2-49FA-8E54-5170C2D0394E}"/>
    <cellStyle name="Normal 5 7 2 4 2" xfId="15723" xr:uid="{9F648224-34C7-4A7A-937C-49773320D1DD}"/>
    <cellStyle name="Normal 5 7 2 5" xfId="15724" xr:uid="{C9C00524-E777-4545-995E-D5309A475727}"/>
    <cellStyle name="Normal 5 7 2 6" xfId="15725" xr:uid="{56C6FCE7-5BBA-45C6-BE96-00E765FF8A93}"/>
    <cellStyle name="Normal 5 7 2 7" xfId="15726" xr:uid="{6ADC13F5-16E0-4472-B84B-14994E3C3604}"/>
    <cellStyle name="Normal 5 7 2 8" xfId="15727" xr:uid="{87DF85D7-261C-4E85-99CD-0562EE8DF489}"/>
    <cellStyle name="Normal 5 7 2 9" xfId="15728" xr:uid="{A8A5AAD7-FC91-4B8E-9455-4B847CF779D3}"/>
    <cellStyle name="Normal 5 7 3" xfId="15729" xr:uid="{01940448-6121-46C7-9F4C-952F5BD03E42}"/>
    <cellStyle name="Normal 5 7 3 10" xfId="15730" xr:uid="{1D842810-AF7B-4CEA-8C20-B154E87CC03A}"/>
    <cellStyle name="Normal 5 7 3 11" xfId="15731" xr:uid="{F3F0D3A9-C7CE-4AB8-A0D6-3AEBF2E8A09F}"/>
    <cellStyle name="Normal 5 7 3 2" xfId="15732" xr:uid="{929D22AD-4EE8-47B3-AA31-0180FE0EE42A}"/>
    <cellStyle name="Normal 5 7 3 2 2" xfId="15733" xr:uid="{9F7BBE79-9F99-4D37-827B-D4B6601BEE50}"/>
    <cellStyle name="Normal 5 7 3 2 2 2" xfId="15734" xr:uid="{007785EF-48B3-4779-BB9C-CE326F7A903A}"/>
    <cellStyle name="Normal 5 7 3 2 3" xfId="15735" xr:uid="{69744D4E-0F8C-4FF4-B714-1EC555C69739}"/>
    <cellStyle name="Normal 5 7 3 2 4" xfId="15736" xr:uid="{38C1471B-03D8-415F-8D87-762043D1DBFF}"/>
    <cellStyle name="Normal 5 7 3 2 5" xfId="15737" xr:uid="{D57409A0-B5E8-4E79-9B0A-936620554572}"/>
    <cellStyle name="Normal 5 7 3 3" xfId="15738" xr:uid="{8E958853-DD11-4422-93D8-F9F7132A0F14}"/>
    <cellStyle name="Normal 5 7 3 3 2" xfId="15739" xr:uid="{B62ECAA8-0438-4C9C-843F-11AF3668CD9E}"/>
    <cellStyle name="Normal 5 7 3 4" xfId="15740" xr:uid="{06281F9B-C2F0-49DF-9275-A3F86B0B37B4}"/>
    <cellStyle name="Normal 5 7 3 5" xfId="15741" xr:uid="{D5333749-A2F3-4BDF-849A-5984AC1E7CEB}"/>
    <cellStyle name="Normal 5 7 3 6" xfId="15742" xr:uid="{98857D2C-BFE9-4FEB-AB2D-3B8097E9B934}"/>
    <cellStyle name="Normal 5 7 3 7" xfId="15743" xr:uid="{6CC66D13-3CC9-4BBE-B5B8-7E6463F6705F}"/>
    <cellStyle name="Normal 5 7 3 8" xfId="15744" xr:uid="{38861FC8-6E47-4217-8855-2A51A087D4D2}"/>
    <cellStyle name="Normal 5 7 3 9" xfId="15745" xr:uid="{F47EBD4E-7C24-4E49-8FF1-BB0113F08F86}"/>
    <cellStyle name="Normal 5 7 4" xfId="15746" xr:uid="{09344C84-2263-4B43-AE78-4FD3C3F520B5}"/>
    <cellStyle name="Normal 5 7 4 2" xfId="15747" xr:uid="{70D5FF32-17AB-4B1B-BBA5-9603DF86D82D}"/>
    <cellStyle name="Normal 5 7 4 2 2" xfId="15748" xr:uid="{1DEF7900-F8BA-4BC5-A69A-F10D48310491}"/>
    <cellStyle name="Normal 5 7 4 3" xfId="15749" xr:uid="{A1BB46BA-6A54-484F-8B4A-E23604FE9842}"/>
    <cellStyle name="Normal 5 7 4 4" xfId="15750" xr:uid="{A660BD46-DE60-48B5-9C9A-3A1CED53C532}"/>
    <cellStyle name="Normal 5 7 4 5" xfId="15751" xr:uid="{8039F5B6-8EC4-4390-BD76-0E8611A51E05}"/>
    <cellStyle name="Normal 5 7 5" xfId="15752" xr:uid="{9DA8DC6F-4C94-40AB-9B63-298096F98558}"/>
    <cellStyle name="Normal 5 7 5 2" xfId="15753" xr:uid="{64E5AF56-46CA-4B57-BEEE-875AE1152D6F}"/>
    <cellStyle name="Normal 5 7 6" xfId="15754" xr:uid="{EB07E705-3BD5-4ACC-97C9-6E3AD1324945}"/>
    <cellStyle name="Normal 5 7 7" xfId="15755" xr:uid="{0A97C554-70B2-4A04-98D0-EE9A350F8CE5}"/>
    <cellStyle name="Normal 5 7 8" xfId="15756" xr:uid="{D76A803E-8921-4C7A-873C-3182DBEAB30A}"/>
    <cellStyle name="Normal 5 7 9" xfId="15757" xr:uid="{8869B286-5E20-49B4-9382-1EB2D219A935}"/>
    <cellStyle name="Normal 5 8" xfId="15758" xr:uid="{A7A95E96-3D58-456D-826A-818DF9FE489D}"/>
    <cellStyle name="Normal 5 8 10" xfId="15759" xr:uid="{60B43DF3-A0F8-4A36-A32F-6426500CFCD7}"/>
    <cellStyle name="Normal 5 8 11" xfId="15760" xr:uid="{0A4134D7-C4D2-43FE-ACD7-BBDB3996EA89}"/>
    <cellStyle name="Normal 5 8 12" xfId="15761" xr:uid="{089E0100-CFD9-46F5-B106-A04F77DC15BA}"/>
    <cellStyle name="Normal 5 8 13" xfId="15762" xr:uid="{B3715165-8558-4B75-AD3E-3544804BA683}"/>
    <cellStyle name="Normal 5 8 14" xfId="15763" xr:uid="{E7ACB6A2-4388-4FF7-B6F6-75E927141283}"/>
    <cellStyle name="Normal 5 8 2" xfId="15764" xr:uid="{F3C08827-D7F0-458F-9836-4A596A1A4505}"/>
    <cellStyle name="Normal 5 8 2 10" xfId="15765" xr:uid="{097E182A-ED27-4BCD-A472-BAD9D8EAF462}"/>
    <cellStyle name="Normal 5 8 2 11" xfId="15766" xr:uid="{B527B715-D83A-4664-BD1D-9E1D179273A9}"/>
    <cellStyle name="Normal 5 8 2 12" xfId="15767" xr:uid="{B45A8CBE-7128-4B5E-B02D-96029C5BC25E}"/>
    <cellStyle name="Normal 5 8 2 13" xfId="15768" xr:uid="{7BA79595-C1CB-40D7-ABAF-AAF7FEE689C5}"/>
    <cellStyle name="Normal 5 8 2 2" xfId="15769" xr:uid="{7096FD32-5EE7-4F0D-A524-F9C0D19A0D9A}"/>
    <cellStyle name="Normal 5 8 2 2 10" xfId="15770" xr:uid="{CE89A733-D5A6-4F74-94A5-10A72DE9DF95}"/>
    <cellStyle name="Normal 5 8 2 2 11" xfId="15771" xr:uid="{5600607A-84A0-4043-85A6-6914E573A791}"/>
    <cellStyle name="Normal 5 8 2 2 2" xfId="15772" xr:uid="{F71ECA1E-464D-49B3-BE9F-08D80985B612}"/>
    <cellStyle name="Normal 5 8 2 2 2 2" xfId="15773" xr:uid="{71A76106-4008-4FD4-B94D-93D651B555FC}"/>
    <cellStyle name="Normal 5 8 2 2 2 2 2" xfId="15774" xr:uid="{733B7A3A-3C1A-44B8-A228-4AC741FA7BAB}"/>
    <cellStyle name="Normal 5 8 2 2 2 3" xfId="15775" xr:uid="{E05BBD45-A911-453F-869F-46AB68E8EE51}"/>
    <cellStyle name="Normal 5 8 2 2 2 4" xfId="15776" xr:uid="{C273A450-F14C-40DC-AE88-DF57D1D1EB4D}"/>
    <cellStyle name="Normal 5 8 2 2 2 5" xfId="15777" xr:uid="{09881E4E-14D8-4824-86D5-9412548D29FB}"/>
    <cellStyle name="Normal 5 8 2 2 3" xfId="15778" xr:uid="{773BE6A0-14E6-4C37-90F0-7610521F8323}"/>
    <cellStyle name="Normal 5 8 2 2 3 2" xfId="15779" xr:uid="{017A163F-FAE3-4AAC-8C77-342CE61E7A40}"/>
    <cellStyle name="Normal 5 8 2 2 4" xfId="15780" xr:uid="{5C9EC077-CAD7-44C4-A4C5-40323779CE8F}"/>
    <cellStyle name="Normal 5 8 2 2 5" xfId="15781" xr:uid="{1CB41000-C2F3-4189-B1D9-1964107E6E83}"/>
    <cellStyle name="Normal 5 8 2 2 6" xfId="15782" xr:uid="{110DA3E9-53A2-4E4B-BAE7-28CB6EB363B5}"/>
    <cellStyle name="Normal 5 8 2 2 7" xfId="15783" xr:uid="{BDAC07E1-58C4-4B8D-B804-5A52D571A3FF}"/>
    <cellStyle name="Normal 5 8 2 2 8" xfId="15784" xr:uid="{0A613E7F-AD94-409A-8883-539335C563C9}"/>
    <cellStyle name="Normal 5 8 2 2 9" xfId="15785" xr:uid="{A2CFA59A-0725-4CB2-A43F-0BDCB3AE3B9E}"/>
    <cellStyle name="Normal 5 8 2 3" xfId="15786" xr:uid="{2684B6F7-7A3F-4F93-BE93-F58471A28DDD}"/>
    <cellStyle name="Normal 5 8 2 3 2" xfId="15787" xr:uid="{8952E647-D16F-4B51-93DC-45B06359CB04}"/>
    <cellStyle name="Normal 5 8 2 3 2 2" xfId="15788" xr:uid="{E16C4D26-E0A3-476D-A099-EFEB7F6AA378}"/>
    <cellStyle name="Normal 5 8 2 3 3" xfId="15789" xr:uid="{BF75152B-A58A-4191-A6A8-58F8E6C97DE8}"/>
    <cellStyle name="Normal 5 8 2 3 4" xfId="15790" xr:uid="{FEE59DB9-F0EA-4199-A585-8EA93C30E487}"/>
    <cellStyle name="Normal 5 8 2 3 5" xfId="15791" xr:uid="{739AE15A-3702-4154-AA56-0612889F9AD0}"/>
    <cellStyle name="Normal 5 8 2 4" xfId="15792" xr:uid="{8FB971DC-E5BD-4B60-8758-9F0B7768E3C0}"/>
    <cellStyle name="Normal 5 8 2 4 2" xfId="15793" xr:uid="{164F786A-F78F-4A13-8F1A-0E0D0809B186}"/>
    <cellStyle name="Normal 5 8 2 5" xfId="15794" xr:uid="{57DC81C3-C3E5-4264-93BE-7DD641FF316F}"/>
    <cellStyle name="Normal 5 8 2 6" xfId="15795" xr:uid="{61B18D48-05A7-4381-B095-70EAF87D5D43}"/>
    <cellStyle name="Normal 5 8 2 7" xfId="15796" xr:uid="{36BE873B-6CB3-4825-8DC3-C5E5420225B3}"/>
    <cellStyle name="Normal 5 8 2 8" xfId="15797" xr:uid="{12F1DDDF-CF04-4FD7-AD2F-E7905D9B3B2F}"/>
    <cellStyle name="Normal 5 8 2 9" xfId="15798" xr:uid="{DE95A832-37F4-468D-9CB7-B919AEB23081}"/>
    <cellStyle name="Normal 5 8 3" xfId="15799" xr:uid="{52026D50-1EFE-4A0A-9679-0AB90D8EDBDA}"/>
    <cellStyle name="Normal 5 8 3 10" xfId="15800" xr:uid="{D9822479-B56F-4823-89E7-B309DBEB1DF3}"/>
    <cellStyle name="Normal 5 8 3 11" xfId="15801" xr:uid="{0C4C6AB8-2D90-4D84-99C3-7BD937F0299E}"/>
    <cellStyle name="Normal 5 8 3 2" xfId="15802" xr:uid="{784E5BC8-EA40-4654-B5CF-1A40834E888B}"/>
    <cellStyle name="Normal 5 8 3 2 2" xfId="15803" xr:uid="{E19DC2D6-7BC8-4500-8C60-44FD409A49A3}"/>
    <cellStyle name="Normal 5 8 3 2 2 2" xfId="15804" xr:uid="{31FCE544-DED7-42E5-A1C4-7151C49FE902}"/>
    <cellStyle name="Normal 5 8 3 2 3" xfId="15805" xr:uid="{D9CDAF56-1F0B-4FD1-8047-CBF7D0D082C3}"/>
    <cellStyle name="Normal 5 8 3 2 4" xfId="15806" xr:uid="{11EC256B-574E-4AC8-B2AB-C975EC4E8F16}"/>
    <cellStyle name="Normal 5 8 3 2 5" xfId="15807" xr:uid="{58CF275C-C529-4832-95BF-7FC0369D4247}"/>
    <cellStyle name="Normal 5 8 3 3" xfId="15808" xr:uid="{95A712F7-858F-4FFF-B023-9070F003A841}"/>
    <cellStyle name="Normal 5 8 3 3 2" xfId="15809" xr:uid="{6F603655-014A-41E1-AA07-5A9D57E2F4CB}"/>
    <cellStyle name="Normal 5 8 3 4" xfId="15810" xr:uid="{621DE671-4DBF-4574-9D55-C951B5581F06}"/>
    <cellStyle name="Normal 5 8 3 5" xfId="15811" xr:uid="{2A8BA571-3586-4EC8-9B7C-8EC70AC55BED}"/>
    <cellStyle name="Normal 5 8 3 6" xfId="15812" xr:uid="{DA190CF4-7670-4EBE-BFF0-E29819D80355}"/>
    <cellStyle name="Normal 5 8 3 7" xfId="15813" xr:uid="{5CEE8C8F-3A70-4A7C-9D25-C649AB8788B7}"/>
    <cellStyle name="Normal 5 8 3 8" xfId="15814" xr:uid="{0FDE2875-FF8F-4E0B-BF64-6D65D045A9F1}"/>
    <cellStyle name="Normal 5 8 3 9" xfId="15815" xr:uid="{AB0C2BE1-0918-4652-9EC7-1A43467029D4}"/>
    <cellStyle name="Normal 5 8 4" xfId="15816" xr:uid="{9B7279D6-9A09-40BF-B355-7B822877141F}"/>
    <cellStyle name="Normal 5 8 4 2" xfId="15817" xr:uid="{2E057A93-6CCF-462E-9320-66967AE0721C}"/>
    <cellStyle name="Normal 5 8 4 2 2" xfId="15818" xr:uid="{2F88A921-9C1D-4309-B760-018BDC4B3C3A}"/>
    <cellStyle name="Normal 5 8 4 3" xfId="15819" xr:uid="{C6FE7068-84F0-4D04-984E-94630E05A98F}"/>
    <cellStyle name="Normal 5 8 4 4" xfId="15820" xr:uid="{FCA7ADAB-B75C-47C4-ABDC-1406B4C3A7BE}"/>
    <cellStyle name="Normal 5 8 4 5" xfId="15821" xr:uid="{3A61A963-E3A5-42E7-8EC8-D41476C1657D}"/>
    <cellStyle name="Normal 5 8 5" xfId="15822" xr:uid="{BEABA83E-46A5-476C-903D-ED06B554C172}"/>
    <cellStyle name="Normal 5 8 5 2" xfId="15823" xr:uid="{9A034838-3B47-41C7-85C2-BF59996BA34E}"/>
    <cellStyle name="Normal 5 8 6" xfId="15824" xr:uid="{99366527-9385-4C54-B45C-E96C89CF7DA4}"/>
    <cellStyle name="Normal 5 8 7" xfId="15825" xr:uid="{635A0132-CCF5-4D1D-8015-454E86E2D2A2}"/>
    <cellStyle name="Normal 5 8 8" xfId="15826" xr:uid="{E53807A5-E56D-4E37-A5E3-5998D234553D}"/>
    <cellStyle name="Normal 5 8 9" xfId="15827" xr:uid="{D80D35E1-A1F8-4B8A-8187-D60B02142E86}"/>
    <cellStyle name="Normal 5 9" xfId="15828" xr:uid="{64CE285A-0940-468D-AE42-25EA2BA5B48C}"/>
    <cellStyle name="Normal 5 9 10" xfId="15829" xr:uid="{EEA10826-91BE-4CF6-849D-C4DD7D49DF36}"/>
    <cellStyle name="Normal 5 9 11" xfId="15830" xr:uid="{E83344C8-4993-4147-BC1C-45C2A8A8C75A}"/>
    <cellStyle name="Normal 5 9 12" xfId="15831" xr:uid="{B6EE0EF3-3EB9-4DB0-B095-6769F17670B8}"/>
    <cellStyle name="Normal 5 9 13" xfId="15832" xr:uid="{0C9358B9-4D04-4BDA-8A5E-6339BB5684C0}"/>
    <cellStyle name="Normal 5 9 14" xfId="15833" xr:uid="{8BB01696-BB3F-4E30-9C6F-7FAD06FEB0C5}"/>
    <cellStyle name="Normal 5 9 2" xfId="15834" xr:uid="{75DE8C48-B1C3-4DEB-A0D1-29DF5D28B377}"/>
    <cellStyle name="Normal 5 9 2 10" xfId="15835" xr:uid="{6145D55A-5152-4C8B-9900-1A135723D0A8}"/>
    <cellStyle name="Normal 5 9 2 11" xfId="15836" xr:uid="{069B2865-6D3B-4214-AFEA-93AD55B5B41F}"/>
    <cellStyle name="Normal 5 9 2 12" xfId="15837" xr:uid="{CC5A4247-FF20-4CFC-ACDE-DF886CC32250}"/>
    <cellStyle name="Normal 5 9 2 13" xfId="15838" xr:uid="{B9217954-5448-4A62-A9B9-8BA8123F196F}"/>
    <cellStyle name="Normal 5 9 2 2" xfId="15839" xr:uid="{6CD04AB2-4370-48E1-B13F-8E867A03E82A}"/>
    <cellStyle name="Normal 5 9 2 2 10" xfId="15840" xr:uid="{1F757E08-3FFD-4C3A-86A1-F0DA98E8184F}"/>
    <cellStyle name="Normal 5 9 2 2 11" xfId="15841" xr:uid="{2ECBC667-00C6-427A-B7BE-36935D9CCA4F}"/>
    <cellStyle name="Normal 5 9 2 2 2" xfId="15842" xr:uid="{34969882-7F0B-4B26-AD3D-84AF40982639}"/>
    <cellStyle name="Normal 5 9 2 2 2 2" xfId="15843" xr:uid="{983251C4-7674-4307-85E7-8FB74C567FD1}"/>
    <cellStyle name="Normal 5 9 2 2 2 2 2" xfId="15844" xr:uid="{B115E83C-A904-43D3-8C07-CF71A381BF1F}"/>
    <cellStyle name="Normal 5 9 2 2 2 3" xfId="15845" xr:uid="{C619F61E-5718-4A9D-9C7F-B9C220F7936F}"/>
    <cellStyle name="Normal 5 9 2 2 2 4" xfId="15846" xr:uid="{10F68C72-09A9-4FF6-BAA9-F44A4EE4DC2B}"/>
    <cellStyle name="Normal 5 9 2 2 2 5" xfId="15847" xr:uid="{598480A5-E24C-4B16-8220-125EE7F60F1D}"/>
    <cellStyle name="Normal 5 9 2 2 3" xfId="15848" xr:uid="{169593C1-0FF0-4C24-B0C4-265165538AF4}"/>
    <cellStyle name="Normal 5 9 2 2 3 2" xfId="15849" xr:uid="{00D90DC1-78B5-4ECD-96F6-CD4806AC1D3F}"/>
    <cellStyle name="Normal 5 9 2 2 4" xfId="15850" xr:uid="{9427F6CF-4079-4ED6-8430-F4E6592ABE97}"/>
    <cellStyle name="Normal 5 9 2 2 5" xfId="15851" xr:uid="{01486FFA-4A53-4C95-A9A8-4F4341BDD181}"/>
    <cellStyle name="Normal 5 9 2 2 6" xfId="15852" xr:uid="{823FCDEB-4654-42E9-9CDA-6536D23BCDAA}"/>
    <cellStyle name="Normal 5 9 2 2 7" xfId="15853" xr:uid="{4630ABFC-9D2D-453A-91E3-D5D3D3A7E70B}"/>
    <cellStyle name="Normal 5 9 2 2 8" xfId="15854" xr:uid="{4F4C174B-D02E-4A15-AB48-0F44E6D7CAB6}"/>
    <cellStyle name="Normal 5 9 2 2 9" xfId="15855" xr:uid="{B0713E01-D614-411F-8228-17B4C8E53C55}"/>
    <cellStyle name="Normal 5 9 2 3" xfId="15856" xr:uid="{A9844295-0440-4398-86A6-32B9236A7CDC}"/>
    <cellStyle name="Normal 5 9 2 3 2" xfId="15857" xr:uid="{F8738538-64C0-4952-B5F2-D1CB2521A1A4}"/>
    <cellStyle name="Normal 5 9 2 3 2 2" xfId="15858" xr:uid="{D1EE4596-C43F-4885-B6C7-3D232BA26B79}"/>
    <cellStyle name="Normal 5 9 2 3 3" xfId="15859" xr:uid="{6E9F4E3B-8346-4F93-B206-CF06803ECD84}"/>
    <cellStyle name="Normal 5 9 2 3 4" xfId="15860" xr:uid="{15221930-8277-46FB-A0C4-56DFD7160869}"/>
    <cellStyle name="Normal 5 9 2 3 5" xfId="15861" xr:uid="{44CBBA8D-4871-4DA0-8CFA-AFB69621F347}"/>
    <cellStyle name="Normal 5 9 2 4" xfId="15862" xr:uid="{9DEB6DAB-F4AB-4762-AE72-A32F8A74E837}"/>
    <cellStyle name="Normal 5 9 2 4 2" xfId="15863" xr:uid="{C62DB5A0-DCE7-493B-A750-B404A67FF0D0}"/>
    <cellStyle name="Normal 5 9 2 5" xfId="15864" xr:uid="{624DB913-40D1-4515-B1D8-F42297958E76}"/>
    <cellStyle name="Normal 5 9 2 6" xfId="15865" xr:uid="{616F9B1D-E1F4-4B73-90E9-4EB22C307905}"/>
    <cellStyle name="Normal 5 9 2 7" xfId="15866" xr:uid="{13D002FC-A955-400E-96A3-4625B5413EDA}"/>
    <cellStyle name="Normal 5 9 2 8" xfId="15867" xr:uid="{E4FCF227-2639-4F9E-A01F-88AE86972118}"/>
    <cellStyle name="Normal 5 9 2 9" xfId="15868" xr:uid="{9D1D1E5B-170B-4BE0-B186-3F13F3924681}"/>
    <cellStyle name="Normal 5 9 3" xfId="15869" xr:uid="{C7AC6ED7-E01F-4D3C-B192-3F65D6AAD87C}"/>
    <cellStyle name="Normal 5 9 3 10" xfId="15870" xr:uid="{8E35A8D8-6BB8-41D0-8F84-B355092C6A0C}"/>
    <cellStyle name="Normal 5 9 3 11" xfId="15871" xr:uid="{47AC29BC-3A29-442C-A30C-ECED2E81B99C}"/>
    <cellStyle name="Normal 5 9 3 2" xfId="15872" xr:uid="{1B266D48-F41F-4A38-9F06-8F6E7A5FE5D8}"/>
    <cellStyle name="Normal 5 9 3 2 2" xfId="15873" xr:uid="{5A59BD57-139B-4DCC-951C-D89833B61AD4}"/>
    <cellStyle name="Normal 5 9 3 2 2 2" xfId="15874" xr:uid="{976C5CF8-651D-4FA2-B263-6F18F7E903DA}"/>
    <cellStyle name="Normal 5 9 3 2 3" xfId="15875" xr:uid="{5F35995A-FB47-4681-BD40-9D8982335D95}"/>
    <cellStyle name="Normal 5 9 3 2 4" xfId="15876" xr:uid="{F22E473C-7F8E-4C41-9697-D943E7846A82}"/>
    <cellStyle name="Normal 5 9 3 2 5" xfId="15877" xr:uid="{F5BBC31C-BFF4-46AA-A893-440F0D6D3E2C}"/>
    <cellStyle name="Normal 5 9 3 3" xfId="15878" xr:uid="{4A421FBC-2581-4F56-AAC6-862623A8CE68}"/>
    <cellStyle name="Normal 5 9 3 3 2" xfId="15879" xr:uid="{DA61C317-DA4D-4833-92CA-11170F717722}"/>
    <cellStyle name="Normal 5 9 3 4" xfId="15880" xr:uid="{3A9DD6B2-36E4-4D02-9504-84D420D2C94F}"/>
    <cellStyle name="Normal 5 9 3 5" xfId="15881" xr:uid="{F1E7DE4D-8D77-40EC-91A6-29267A860731}"/>
    <cellStyle name="Normal 5 9 3 6" xfId="15882" xr:uid="{1790EE1A-8FCB-4F54-AC36-F57CDD240C42}"/>
    <cellStyle name="Normal 5 9 3 7" xfId="15883" xr:uid="{B375BFDB-619F-4A73-BD15-1719B000D16A}"/>
    <cellStyle name="Normal 5 9 3 8" xfId="15884" xr:uid="{4F5271BC-4F15-407E-9519-2DDE5CD46A02}"/>
    <cellStyle name="Normal 5 9 3 9" xfId="15885" xr:uid="{3247A1F5-E8E0-4555-AD98-097C7844CC4C}"/>
    <cellStyle name="Normal 5 9 4" xfId="15886" xr:uid="{A3AF40FF-F98E-43AF-B4A2-E4F9D8688E95}"/>
    <cellStyle name="Normal 5 9 4 2" xfId="15887" xr:uid="{F10CE0C7-0F4A-4D58-BC23-CCEA760A3FD5}"/>
    <cellStyle name="Normal 5 9 4 2 2" xfId="15888" xr:uid="{C2BD8F28-213F-4863-BD54-1F60347D2BD5}"/>
    <cellStyle name="Normal 5 9 4 3" xfId="15889" xr:uid="{5942B558-9685-42C7-AE0C-FFE82FF4E9E2}"/>
    <cellStyle name="Normal 5 9 4 4" xfId="15890" xr:uid="{4BAAF1D1-C534-4761-996F-F4D458095322}"/>
    <cellStyle name="Normal 5 9 4 5" xfId="15891" xr:uid="{2C72F7C9-7774-4FC1-88F3-31155ACF9E9C}"/>
    <cellStyle name="Normal 5 9 5" xfId="15892" xr:uid="{E2DE238E-3608-499D-8340-C711811CE262}"/>
    <cellStyle name="Normal 5 9 5 2" xfId="15893" xr:uid="{527DEB14-BB3B-40EE-83F2-08C2FD96B96A}"/>
    <cellStyle name="Normal 5 9 6" xfId="15894" xr:uid="{B6CA402E-75E6-46A6-92E7-BA14300168E8}"/>
    <cellStyle name="Normal 5 9 7" xfId="15895" xr:uid="{41A004CD-3287-44E7-9D27-A70586DC9B23}"/>
    <cellStyle name="Normal 5 9 8" xfId="15896" xr:uid="{3B92C34E-E4FF-4DC6-AD82-101F6020B38C}"/>
    <cellStyle name="Normal 5 9 9" xfId="15897" xr:uid="{BE3BC1AB-EF51-4D2E-A467-CB95B7148C2C}"/>
    <cellStyle name="Normal 50" xfId="15898" xr:uid="{4102B9F0-A0C2-4012-9F9A-297231712F28}"/>
    <cellStyle name="Normal 50 2" xfId="15899" xr:uid="{96F79000-44B6-4E17-AF4B-D7E9330B4D43}"/>
    <cellStyle name="Normal 50 3" xfId="15900" xr:uid="{98FF9AC8-26C5-47EE-993D-B99ECF443D7B}"/>
    <cellStyle name="Normal 51" xfId="15901" xr:uid="{5BFBD155-8FFE-4DBE-9A94-BD1FF129D6E8}"/>
    <cellStyle name="Normal 51 2" xfId="15902" xr:uid="{364FBC18-1D79-4034-BC2F-22F464D36195}"/>
    <cellStyle name="Normal 51 3" xfId="15903" xr:uid="{F5B5FAD8-7E49-4F62-B50A-F6B6A795DDAC}"/>
    <cellStyle name="Normal 52" xfId="15904" xr:uid="{04FF8465-5170-48C5-BD28-6A8ABCDA0C07}"/>
    <cellStyle name="Normal 52 2" xfId="15905" xr:uid="{CBCC370B-441B-4CC8-ADB1-89AE1DE55439}"/>
    <cellStyle name="Normal 52 3" xfId="15906" xr:uid="{C97FE0C2-52D9-464D-9182-6B1A24B4026F}"/>
    <cellStyle name="Normal 53" xfId="15907" xr:uid="{3E37F358-9A4E-4287-9F9F-68F506C79EB6}"/>
    <cellStyle name="Normal 53 2" xfId="15908" xr:uid="{2F5E1909-B4D2-41E5-86BE-B3289F378D84}"/>
    <cellStyle name="Normal 53 3" xfId="15909" xr:uid="{C3B8EACD-B1ED-49DC-97E9-CA37A18CE504}"/>
    <cellStyle name="Normal 53 4" xfId="15910" xr:uid="{2D292451-EB01-4B8B-9AAE-BFD7DAD6CC17}"/>
    <cellStyle name="Normal 54" xfId="15911" xr:uid="{772B765E-BD57-409A-8AB4-E28C0D6B30F4}"/>
    <cellStyle name="Normal 54 2" xfId="15912" xr:uid="{FF989143-639A-4436-957E-BDF1A4A5CCCE}"/>
    <cellStyle name="Normal 54 3" xfId="15913" xr:uid="{07819812-DD27-4E61-9A2F-C42447587863}"/>
    <cellStyle name="Normal 54 4" xfId="15914" xr:uid="{E6CEB427-DCC4-4B30-A16D-32B0E8B39B51}"/>
    <cellStyle name="Normal 55" xfId="15915" xr:uid="{B5AF4496-79D1-4790-B6EF-3260CB333282}"/>
    <cellStyle name="Normal 55 2" xfId="15916" xr:uid="{9E8332E4-93E3-48EB-BDCB-F325C361D141}"/>
    <cellStyle name="Normal 55 3" xfId="15917" xr:uid="{F6AC9593-D088-48E0-BAE0-A8DDF8A6FFF8}"/>
    <cellStyle name="Normal 55 4" xfId="15918" xr:uid="{9BCD6848-48EB-4ED8-A073-0F8AADE880CE}"/>
    <cellStyle name="Normal 56" xfId="15919" xr:uid="{76B34813-AD9A-489E-9DEE-FBCED6BC758A}"/>
    <cellStyle name="Normal 56 2" xfId="15920" xr:uid="{9B28EE4A-EBBE-4608-B6CA-455E11D9502B}"/>
    <cellStyle name="Normal 56 3" xfId="15921" xr:uid="{A6DB4310-D17F-4D0E-87AF-CABF5B000C3F}"/>
    <cellStyle name="Normal 57" xfId="15922" xr:uid="{7A5346BE-E29B-4C79-BEF7-D2AD4CD7AB28}"/>
    <cellStyle name="Normal 57 2" xfId="15923" xr:uid="{0E13E86C-AB40-45A3-B1C8-06E0864CA1FB}"/>
    <cellStyle name="Normal 58" xfId="15924" xr:uid="{3A705325-B743-4A5F-8857-277175FFEA60}"/>
    <cellStyle name="Normal 58 2" xfId="15925" xr:uid="{9AF3782E-84BA-4F0D-9FDB-C72F48D59727}"/>
    <cellStyle name="Normal 59" xfId="15926" xr:uid="{CD3280FE-353F-4935-A531-9369D0B473AA}"/>
    <cellStyle name="Normal 59 2" xfId="15927" xr:uid="{B4892869-2129-49E4-B06A-3F8D923C547A}"/>
    <cellStyle name="Normal 6" xfId="15928" xr:uid="{7817E8F9-90F5-4A39-8B89-5090A7A2A8C6}"/>
    <cellStyle name="Normal 6 10" xfId="15929" xr:uid="{DA654847-CA4D-4854-A654-C9AD723E30BB}"/>
    <cellStyle name="Normal 6 10 10" xfId="15930" xr:uid="{D6BD0EE0-7A21-4450-8E4D-86BE4CE5A8D8}"/>
    <cellStyle name="Normal 6 10 11" xfId="15931" xr:uid="{C3C0220F-5BC4-4303-BE16-DF6F9B90C0A7}"/>
    <cellStyle name="Normal 6 10 12" xfId="15932" xr:uid="{EEA2FA5C-C757-4455-B69E-107B219996E2}"/>
    <cellStyle name="Normal 6 10 13" xfId="15933" xr:uid="{BCC1CAE7-6603-40CD-9856-F86CF9013EA5}"/>
    <cellStyle name="Normal 6 10 14" xfId="15934" xr:uid="{DE01535A-3399-4D25-A01C-783F0F44B673}"/>
    <cellStyle name="Normal 6 10 2" xfId="15935" xr:uid="{2E77E361-9A46-4757-BC92-28C81D202362}"/>
    <cellStyle name="Normal 6 10 2 10" xfId="15936" xr:uid="{1E944615-82BD-4AD3-9542-01FA4B4D7598}"/>
    <cellStyle name="Normal 6 10 2 11" xfId="15937" xr:uid="{46F7A0FD-2E40-4A22-A1F9-E7DE5083B751}"/>
    <cellStyle name="Normal 6 10 2 12" xfId="15938" xr:uid="{55B8200C-FF3B-447A-8DBF-6FD21856DAB9}"/>
    <cellStyle name="Normal 6 10 2 13" xfId="15939" xr:uid="{0542F8E7-0BCB-4784-9197-9AA7B00DA196}"/>
    <cellStyle name="Normal 6 10 2 2" xfId="15940" xr:uid="{4B058E39-3545-48B7-A761-CA0E7562B19D}"/>
    <cellStyle name="Normal 6 10 2 2 10" xfId="15941" xr:uid="{2401849E-D1CF-4065-8311-4A270E11A6BB}"/>
    <cellStyle name="Normal 6 10 2 2 11" xfId="15942" xr:uid="{0E265481-97C7-4CF4-AB53-171F575DB85D}"/>
    <cellStyle name="Normal 6 10 2 2 2" xfId="15943" xr:uid="{2AE54E58-297D-4EA5-9A81-C21DB1B4EB80}"/>
    <cellStyle name="Normal 6 10 2 2 2 2" xfId="15944" xr:uid="{B810F0C4-8298-4E1A-A803-3202D48F0B09}"/>
    <cellStyle name="Normal 6 10 2 2 2 2 2" xfId="15945" xr:uid="{BF6BF803-D547-4BEC-B54D-ECFD76963219}"/>
    <cellStyle name="Normal 6 10 2 2 2 3" xfId="15946" xr:uid="{1A2FCE0D-24AA-458B-BCC1-6E6570997461}"/>
    <cellStyle name="Normal 6 10 2 2 2 4" xfId="15947" xr:uid="{142D0AE1-C3D2-4A4F-A7D2-ACB8F62D5772}"/>
    <cellStyle name="Normal 6 10 2 2 2 5" xfId="15948" xr:uid="{452DC7D6-31E5-4355-B046-FAADAE34002F}"/>
    <cellStyle name="Normal 6 10 2 2 3" xfId="15949" xr:uid="{806D1F97-658C-4524-AA7F-F59F39102BF0}"/>
    <cellStyle name="Normal 6 10 2 2 3 2" xfId="15950" xr:uid="{774278A5-8582-434F-AF2F-61BB4F1AE0D7}"/>
    <cellStyle name="Normal 6 10 2 2 4" xfId="15951" xr:uid="{40900B67-634F-463E-BD16-1DE0ED730FD0}"/>
    <cellStyle name="Normal 6 10 2 2 5" xfId="15952" xr:uid="{8B3A818E-0738-44C9-8170-65B9D9282093}"/>
    <cellStyle name="Normal 6 10 2 2 6" xfId="15953" xr:uid="{FCB52456-103F-44F8-8314-A0D35DB54247}"/>
    <cellStyle name="Normal 6 10 2 2 7" xfId="15954" xr:uid="{79D857E7-116A-45A5-932F-7E7A5E6C6D76}"/>
    <cellStyle name="Normal 6 10 2 2 8" xfId="15955" xr:uid="{B4F19E0F-29FC-42F0-BC25-24900922C371}"/>
    <cellStyle name="Normal 6 10 2 2 9" xfId="15956" xr:uid="{521749FD-40E8-4D83-8C7F-C467D6E8E943}"/>
    <cellStyle name="Normal 6 10 2 3" xfId="15957" xr:uid="{6AE47250-5047-4BCB-8B99-95AE2B995C63}"/>
    <cellStyle name="Normal 6 10 2 3 2" xfId="15958" xr:uid="{C78EA384-74FC-4EB6-B8D7-B619629CA8FA}"/>
    <cellStyle name="Normal 6 10 2 3 2 2" xfId="15959" xr:uid="{369A6DF4-6A1A-41C6-A09E-E7B3218E28C8}"/>
    <cellStyle name="Normal 6 10 2 3 3" xfId="15960" xr:uid="{CBE78A22-9DE0-4B1B-A7F5-9C5EC612DDA7}"/>
    <cellStyle name="Normal 6 10 2 3 4" xfId="15961" xr:uid="{1E5732E4-0DF9-4F64-9E1F-D84CC6B09FEC}"/>
    <cellStyle name="Normal 6 10 2 3 5" xfId="15962" xr:uid="{0FB9A266-A05D-43AB-A3D7-F95C07600EC4}"/>
    <cellStyle name="Normal 6 10 2 4" xfId="15963" xr:uid="{B9E1DB5E-05FA-4497-A9CC-B63EA7B4E0D8}"/>
    <cellStyle name="Normal 6 10 2 4 2" xfId="15964" xr:uid="{1018D09A-950A-4E7D-B467-2325482CD9AA}"/>
    <cellStyle name="Normal 6 10 2 5" xfId="15965" xr:uid="{56CE52A6-0CEE-42F4-850B-994F0AACC42B}"/>
    <cellStyle name="Normal 6 10 2 6" xfId="15966" xr:uid="{A5224E34-C555-4732-9230-A5BA2AF1E653}"/>
    <cellStyle name="Normal 6 10 2 7" xfId="15967" xr:uid="{AE0D08A3-28A5-4F32-8768-A53D58EDD30C}"/>
    <cellStyle name="Normal 6 10 2 8" xfId="15968" xr:uid="{A6160815-3468-4AF1-ADEE-7D7B672C02A5}"/>
    <cellStyle name="Normal 6 10 2 9" xfId="15969" xr:uid="{33C8E164-9B87-4B63-8C5B-0BA427480CCE}"/>
    <cellStyle name="Normal 6 10 3" xfId="15970" xr:uid="{4B09F5CE-FD14-4738-90DB-536AC5804D61}"/>
    <cellStyle name="Normal 6 10 3 10" xfId="15971" xr:uid="{75EDD31F-F1C7-4660-822F-6743490A8899}"/>
    <cellStyle name="Normal 6 10 3 11" xfId="15972" xr:uid="{00662F20-4F55-48ED-BDD7-519646E8E763}"/>
    <cellStyle name="Normal 6 10 3 2" xfId="15973" xr:uid="{9BB630BD-25E9-4B36-99E7-D1967283D53A}"/>
    <cellStyle name="Normal 6 10 3 2 2" xfId="15974" xr:uid="{060C9066-7DFA-4E36-9CEA-4156C4FE8E1E}"/>
    <cellStyle name="Normal 6 10 3 2 2 2" xfId="15975" xr:uid="{24D60FD0-AFA6-4137-BA60-1DC6DAE845BA}"/>
    <cellStyle name="Normal 6 10 3 2 3" xfId="15976" xr:uid="{B2FE148B-C520-46B7-8E54-33548541A9F4}"/>
    <cellStyle name="Normal 6 10 3 2 4" xfId="15977" xr:uid="{91EC9B90-49F0-4472-A99C-15627F605608}"/>
    <cellStyle name="Normal 6 10 3 2 5" xfId="15978" xr:uid="{6394AEEE-52BD-4C41-838A-5A420C7717B0}"/>
    <cellStyle name="Normal 6 10 3 3" xfId="15979" xr:uid="{D82A8A5F-A8BE-4D0E-B5DC-E1A9E48A9641}"/>
    <cellStyle name="Normal 6 10 3 3 2" xfId="15980" xr:uid="{417A1E62-23BC-49C8-90EA-21C90D0E3C9A}"/>
    <cellStyle name="Normal 6 10 3 4" xfId="15981" xr:uid="{09FFF8F0-ECFB-4DF2-AC52-E9D0A20DD28C}"/>
    <cellStyle name="Normal 6 10 3 5" xfId="15982" xr:uid="{08FEB53E-31C8-471F-B914-53FD5602A730}"/>
    <cellStyle name="Normal 6 10 3 6" xfId="15983" xr:uid="{23CDD4D6-2117-4DCB-80F5-4FE5C25E76D4}"/>
    <cellStyle name="Normal 6 10 3 7" xfId="15984" xr:uid="{CEB85331-424A-4675-B31A-BF42C628B7CA}"/>
    <cellStyle name="Normal 6 10 3 8" xfId="15985" xr:uid="{D6E18B3C-8104-4CED-BF4D-E71182004192}"/>
    <cellStyle name="Normal 6 10 3 9" xfId="15986" xr:uid="{FBC70D75-D7D7-4146-A90A-C45692880905}"/>
    <cellStyle name="Normal 6 10 4" xfId="15987" xr:uid="{96D9C456-75B0-42F4-AE87-04F022CA0EA9}"/>
    <cellStyle name="Normal 6 10 4 2" xfId="15988" xr:uid="{39555CF4-B409-446A-839F-4F672276F008}"/>
    <cellStyle name="Normal 6 10 4 2 2" xfId="15989" xr:uid="{165408B6-022D-4E61-A89E-B9566FCC086A}"/>
    <cellStyle name="Normal 6 10 4 3" xfId="15990" xr:uid="{8CDD7917-022C-4ACC-AF79-21215A73880E}"/>
    <cellStyle name="Normal 6 10 4 4" xfId="15991" xr:uid="{BF343C03-836D-492C-B902-C936095590FC}"/>
    <cellStyle name="Normal 6 10 4 5" xfId="15992" xr:uid="{519A18C1-D7BF-4CB9-B853-F329372417FB}"/>
    <cellStyle name="Normal 6 10 5" xfId="15993" xr:uid="{7170C298-9A1D-434D-B2BF-344F304E005F}"/>
    <cellStyle name="Normal 6 10 5 2" xfId="15994" xr:uid="{801EBEA9-DDC3-4C68-806C-3B434F842DC7}"/>
    <cellStyle name="Normal 6 10 6" xfId="15995" xr:uid="{06B3F2A4-24B4-4B1F-988F-3B0260F87BA3}"/>
    <cellStyle name="Normal 6 10 7" xfId="15996" xr:uid="{A34B3622-696F-44E0-9CDF-BFB9ED2EFC5F}"/>
    <cellStyle name="Normal 6 10 8" xfId="15997" xr:uid="{5C3035B3-6C41-4B6A-8CAD-2CB6723F30EA}"/>
    <cellStyle name="Normal 6 10 9" xfId="15998" xr:uid="{FD12B8E5-B600-4058-8280-D3BE8AEF0706}"/>
    <cellStyle name="Normal 6 11" xfId="15999" xr:uid="{37568243-9967-445A-8C69-52BC95E842A4}"/>
    <cellStyle name="Normal 6 11 10" xfId="16000" xr:uid="{D329D943-5070-4C37-BD72-D976B3A4C151}"/>
    <cellStyle name="Normal 6 11 11" xfId="16001" xr:uid="{E8539A19-0135-4E26-B70B-A42FC6357A99}"/>
    <cellStyle name="Normal 6 11 12" xfId="16002" xr:uid="{C7553164-7F04-42F6-AE3A-23A7A1E88146}"/>
    <cellStyle name="Normal 6 11 13" xfId="16003" xr:uid="{B63F16A5-BC4B-4AD3-8F78-AE8487CF3046}"/>
    <cellStyle name="Normal 6 11 14" xfId="16004" xr:uid="{4CCB3F57-EB9F-4CBE-AA6B-CF0CEC119EDF}"/>
    <cellStyle name="Normal 6 11 2" xfId="16005" xr:uid="{A9002FF9-A211-41F2-9024-AAE6576C8000}"/>
    <cellStyle name="Normal 6 11 2 10" xfId="16006" xr:uid="{C75D9525-F13D-4E2D-B501-B7BA0289D726}"/>
    <cellStyle name="Normal 6 11 2 11" xfId="16007" xr:uid="{0C30AD16-831F-452F-96FD-494EDA0CBE26}"/>
    <cellStyle name="Normal 6 11 2 12" xfId="16008" xr:uid="{127C9DD3-3596-4AD9-A5FB-950DA8F344C8}"/>
    <cellStyle name="Normal 6 11 2 13" xfId="16009" xr:uid="{08064D79-427F-498D-9287-C67E2270D8BD}"/>
    <cellStyle name="Normal 6 11 2 2" xfId="16010" xr:uid="{01D5ACF3-185F-45B3-93E9-4A1BF4E153D0}"/>
    <cellStyle name="Normal 6 11 2 2 10" xfId="16011" xr:uid="{2D45671A-0742-4246-8369-A6C57B1663B4}"/>
    <cellStyle name="Normal 6 11 2 2 11" xfId="16012" xr:uid="{AE8224A7-B6E0-4C72-9953-E83A3A63C75B}"/>
    <cellStyle name="Normal 6 11 2 2 2" xfId="16013" xr:uid="{6220C3DE-D235-42C7-B264-E21E215DF6EE}"/>
    <cellStyle name="Normal 6 11 2 2 2 2" xfId="16014" xr:uid="{D21666B0-B6E7-42FC-B5F9-4529AC02BA83}"/>
    <cellStyle name="Normal 6 11 2 2 2 2 2" xfId="16015" xr:uid="{6D3B968E-21E1-402A-9D23-5A1B63824327}"/>
    <cellStyle name="Normal 6 11 2 2 2 3" xfId="16016" xr:uid="{1C84D4DF-BCC3-43C8-8484-0BC02987C86B}"/>
    <cellStyle name="Normal 6 11 2 2 2 4" xfId="16017" xr:uid="{9381158F-892D-4691-8E24-2839D2268B18}"/>
    <cellStyle name="Normal 6 11 2 2 2 5" xfId="16018" xr:uid="{7BA5E298-E75B-4EC9-A1AE-B4349D5F78B1}"/>
    <cellStyle name="Normal 6 11 2 2 3" xfId="16019" xr:uid="{B21A32C9-63CE-4B0A-AA31-484D682FAC61}"/>
    <cellStyle name="Normal 6 11 2 2 3 2" xfId="16020" xr:uid="{E8315EAB-AD64-49D8-8805-6C1B7265A0AE}"/>
    <cellStyle name="Normal 6 11 2 2 4" xfId="16021" xr:uid="{F6FAA314-1AEC-4C55-BB59-8EF3AB8CCE23}"/>
    <cellStyle name="Normal 6 11 2 2 5" xfId="16022" xr:uid="{50D9267F-118E-48D5-BEB5-D66932714BF8}"/>
    <cellStyle name="Normal 6 11 2 2 6" xfId="16023" xr:uid="{B156736D-FCBE-48A7-BB47-5CED38924885}"/>
    <cellStyle name="Normal 6 11 2 2 7" xfId="16024" xr:uid="{44DF27B8-C7BC-45BD-BA3D-C2A1E1F462E6}"/>
    <cellStyle name="Normal 6 11 2 2 8" xfId="16025" xr:uid="{0D6D30EF-CD7B-414D-912E-FE1073DF6F4C}"/>
    <cellStyle name="Normal 6 11 2 2 9" xfId="16026" xr:uid="{0ACC0351-FD1B-48D2-9584-0CC29ABDA4C3}"/>
    <cellStyle name="Normal 6 11 2 3" xfId="16027" xr:uid="{75FC05F9-5671-423B-AEE9-2CC2D5908038}"/>
    <cellStyle name="Normal 6 11 2 3 2" xfId="16028" xr:uid="{81C6B3A3-FD9A-493E-9727-D2A31BBD9937}"/>
    <cellStyle name="Normal 6 11 2 3 2 2" xfId="16029" xr:uid="{9F3E1337-5A3B-42C4-9978-087948C21A84}"/>
    <cellStyle name="Normal 6 11 2 3 3" xfId="16030" xr:uid="{D1E5DACF-1092-4378-BDDC-BC5C26F8B44F}"/>
    <cellStyle name="Normal 6 11 2 3 4" xfId="16031" xr:uid="{656A985F-A23B-4D80-A956-F2579674433D}"/>
    <cellStyle name="Normal 6 11 2 3 5" xfId="16032" xr:uid="{FBCCBE9A-CB05-48E9-B0E3-76548F97A4F5}"/>
    <cellStyle name="Normal 6 11 2 4" xfId="16033" xr:uid="{DD473EBE-F301-4427-9151-6F363D81F961}"/>
    <cellStyle name="Normal 6 11 2 4 2" xfId="16034" xr:uid="{FC715353-050D-4128-90D9-B5D41B8B96A6}"/>
    <cellStyle name="Normal 6 11 2 5" xfId="16035" xr:uid="{7017E73B-08AB-44AC-81F2-C296E487E0C4}"/>
    <cellStyle name="Normal 6 11 2 6" xfId="16036" xr:uid="{69097871-AEC7-4B80-82A5-100FB1668D06}"/>
    <cellStyle name="Normal 6 11 2 7" xfId="16037" xr:uid="{7D5F60F0-F26B-474C-B904-1433DF46DA65}"/>
    <cellStyle name="Normal 6 11 2 8" xfId="16038" xr:uid="{592E0A60-008A-440C-B590-B5917F70DAC3}"/>
    <cellStyle name="Normal 6 11 2 9" xfId="16039" xr:uid="{3A61D150-67E4-4F4E-AD9A-E052A51471B1}"/>
    <cellStyle name="Normal 6 11 3" xfId="16040" xr:uid="{B3658878-DF83-45CD-9D7B-6A0F29937996}"/>
    <cellStyle name="Normal 6 11 3 10" xfId="16041" xr:uid="{4F0972B2-76EE-452E-B2C3-B01EC979BB46}"/>
    <cellStyle name="Normal 6 11 3 11" xfId="16042" xr:uid="{F73C0DA1-0469-499C-9C01-B7C31FE9E066}"/>
    <cellStyle name="Normal 6 11 3 2" xfId="16043" xr:uid="{0BC7477F-14F5-4F95-AA49-706EC22A0632}"/>
    <cellStyle name="Normal 6 11 3 2 2" xfId="16044" xr:uid="{C3607DC1-4313-47EB-9CE0-7054DB26C9B6}"/>
    <cellStyle name="Normal 6 11 3 2 2 2" xfId="16045" xr:uid="{2637F7A0-27BA-451F-9914-7AD4959D755D}"/>
    <cellStyle name="Normal 6 11 3 2 3" xfId="16046" xr:uid="{83CA00AB-4F76-4409-92B1-E3EB8A52B878}"/>
    <cellStyle name="Normal 6 11 3 2 4" xfId="16047" xr:uid="{0833C406-904F-49C3-B228-D6CB92C77862}"/>
    <cellStyle name="Normal 6 11 3 2 5" xfId="16048" xr:uid="{03814068-7BB1-4035-9A3D-B6E67BE13C5F}"/>
    <cellStyle name="Normal 6 11 3 3" xfId="16049" xr:uid="{5D13870B-5F60-49F4-8EE2-3A314D25F407}"/>
    <cellStyle name="Normal 6 11 3 3 2" xfId="16050" xr:uid="{1609A14F-74CA-43E8-818F-7EC03FB44D6E}"/>
    <cellStyle name="Normal 6 11 3 4" xfId="16051" xr:uid="{3E94F910-B56A-4DB9-A038-2242D9C32D65}"/>
    <cellStyle name="Normal 6 11 3 5" xfId="16052" xr:uid="{A0659E11-E4E7-49FD-A907-5F18D039DDDB}"/>
    <cellStyle name="Normal 6 11 3 6" xfId="16053" xr:uid="{06EBD894-21D4-47EE-8BDD-DA3D9A1C6002}"/>
    <cellStyle name="Normal 6 11 3 7" xfId="16054" xr:uid="{76A30129-8C1E-40FD-805A-56F7D1E15FE0}"/>
    <cellStyle name="Normal 6 11 3 8" xfId="16055" xr:uid="{2E751372-AB72-4415-B9E4-176AA6BE0387}"/>
    <cellStyle name="Normal 6 11 3 9" xfId="16056" xr:uid="{74FAB943-1C22-41DD-B803-EE7697CC6241}"/>
    <cellStyle name="Normal 6 11 4" xfId="16057" xr:uid="{29687E45-8322-4AB8-A116-A34166DA2681}"/>
    <cellStyle name="Normal 6 11 4 2" xfId="16058" xr:uid="{E62182D5-8199-4A6E-9F71-D7422844EC49}"/>
    <cellStyle name="Normal 6 11 4 2 2" xfId="16059" xr:uid="{AECF08EB-CC60-456A-8381-97957DCE9935}"/>
    <cellStyle name="Normal 6 11 4 3" xfId="16060" xr:uid="{607D3BF5-CE78-4359-9906-1A16F982E7DE}"/>
    <cellStyle name="Normal 6 11 4 4" xfId="16061" xr:uid="{D6CD1F7C-DA92-4588-A2D4-8E77E5ED342D}"/>
    <cellStyle name="Normal 6 11 4 5" xfId="16062" xr:uid="{83B971F0-023F-4C0D-8C7D-F32900C3A476}"/>
    <cellStyle name="Normal 6 11 5" xfId="16063" xr:uid="{2922A67C-818F-4C50-B01C-94B936E0C1AF}"/>
    <cellStyle name="Normal 6 11 5 2" xfId="16064" xr:uid="{35697ABF-EF72-4CDE-8412-E5CE3F5A926C}"/>
    <cellStyle name="Normal 6 11 6" xfId="16065" xr:uid="{3AF2B3B8-9AEC-40BA-AF12-98CB708530C4}"/>
    <cellStyle name="Normal 6 11 7" xfId="16066" xr:uid="{EEDC79F5-4DAB-4BEB-8F29-83F9AF830A48}"/>
    <cellStyle name="Normal 6 11 8" xfId="16067" xr:uid="{E62FAFB6-6143-4593-AA3C-83232770DA32}"/>
    <cellStyle name="Normal 6 11 9" xfId="16068" xr:uid="{3C313855-889A-4480-843B-1DFEB38C6BCF}"/>
    <cellStyle name="Normal 6 12" xfId="16069" xr:uid="{DD015231-2726-4D04-AB96-15148645C081}"/>
    <cellStyle name="Normal 6 12 10" xfId="16070" xr:uid="{E0BCFC9A-F6C0-4DF1-BE6F-3E032ABACD11}"/>
    <cellStyle name="Normal 6 12 11" xfId="16071" xr:uid="{59717C25-5532-4EFA-BE03-651E8F457812}"/>
    <cellStyle name="Normal 6 12 12" xfId="16072" xr:uid="{FCA1C069-EE29-45AD-B091-C0E9277CE01D}"/>
    <cellStyle name="Normal 6 12 13" xfId="16073" xr:uid="{B45F4604-52A9-4A9F-A06F-6B7DAF77D813}"/>
    <cellStyle name="Normal 6 12 14" xfId="16074" xr:uid="{1E02E422-4386-4BEF-B612-2ED367824C52}"/>
    <cellStyle name="Normal 6 12 2" xfId="16075" xr:uid="{943B8030-661A-40C6-81DA-AE52EBA23848}"/>
    <cellStyle name="Normal 6 12 2 10" xfId="16076" xr:uid="{E45C4923-189B-422A-9A56-8673E88CFD4B}"/>
    <cellStyle name="Normal 6 12 2 11" xfId="16077" xr:uid="{60494487-83B9-41CA-8904-4014E0C26213}"/>
    <cellStyle name="Normal 6 12 2 12" xfId="16078" xr:uid="{6AC50244-AED1-4F27-8764-F373F924A283}"/>
    <cellStyle name="Normal 6 12 2 13" xfId="16079" xr:uid="{A36DA910-C860-4924-B381-F9AEEA617B0B}"/>
    <cellStyle name="Normal 6 12 2 2" xfId="16080" xr:uid="{8918E732-D7DE-4B77-B9FA-81A073468880}"/>
    <cellStyle name="Normal 6 12 2 2 10" xfId="16081" xr:uid="{10169CF2-ED23-49AF-B850-EACC9DEECA7E}"/>
    <cellStyle name="Normal 6 12 2 2 11" xfId="16082" xr:uid="{CEF61812-547E-46BB-B2D0-8453CAA67C85}"/>
    <cellStyle name="Normal 6 12 2 2 2" xfId="16083" xr:uid="{CF928E27-7CF8-405F-AF87-D854A28FD732}"/>
    <cellStyle name="Normal 6 12 2 2 2 2" xfId="16084" xr:uid="{DEE141BB-8B72-4EA1-8A68-6D1C7164BD90}"/>
    <cellStyle name="Normal 6 12 2 2 2 2 2" xfId="16085" xr:uid="{04F7496D-D6B7-4715-B555-BAE76FEE07E1}"/>
    <cellStyle name="Normal 6 12 2 2 2 3" xfId="16086" xr:uid="{47A6217D-B10C-4615-AB53-1F7922985D06}"/>
    <cellStyle name="Normal 6 12 2 2 2 4" xfId="16087" xr:uid="{D74D135D-F3F8-4B8E-A6F6-C38C3915A972}"/>
    <cellStyle name="Normal 6 12 2 2 2 5" xfId="16088" xr:uid="{6E777A86-DFBC-4304-BA39-9F18FAB66B8D}"/>
    <cellStyle name="Normal 6 12 2 2 3" xfId="16089" xr:uid="{257EC733-4B11-45AA-8ABB-3371D0E74E4E}"/>
    <cellStyle name="Normal 6 12 2 2 3 2" xfId="16090" xr:uid="{8E821A34-09C8-4780-9579-BE1DA7F7038C}"/>
    <cellStyle name="Normal 6 12 2 2 4" xfId="16091" xr:uid="{C0D89510-F884-4E43-89FD-7AC2178199F1}"/>
    <cellStyle name="Normal 6 12 2 2 5" xfId="16092" xr:uid="{ABBDD0D6-2314-4994-A2C8-84AAB9E3665A}"/>
    <cellStyle name="Normal 6 12 2 2 6" xfId="16093" xr:uid="{5613C87E-084F-416F-8D1C-3FB9B0DD3076}"/>
    <cellStyle name="Normal 6 12 2 2 7" xfId="16094" xr:uid="{6A588128-C460-4907-A91B-33A51B2A06E4}"/>
    <cellStyle name="Normal 6 12 2 2 8" xfId="16095" xr:uid="{60762A71-8648-4376-BCE8-0554BAE0D0C6}"/>
    <cellStyle name="Normal 6 12 2 2 9" xfId="16096" xr:uid="{ED44F188-D7FF-4991-9694-E02643A5393E}"/>
    <cellStyle name="Normal 6 12 2 3" xfId="16097" xr:uid="{1EEDAC26-09FB-4A33-BCB9-784D85E7085F}"/>
    <cellStyle name="Normal 6 12 2 3 2" xfId="16098" xr:uid="{6560BA0A-65AA-4EBB-8596-6B3EF4A20BA1}"/>
    <cellStyle name="Normal 6 12 2 3 2 2" xfId="16099" xr:uid="{A74A7224-D796-49AE-9CD9-82DAFC49B01D}"/>
    <cellStyle name="Normal 6 12 2 3 3" xfId="16100" xr:uid="{3D4406C3-36EC-4DAE-9C59-66F535966FC9}"/>
    <cellStyle name="Normal 6 12 2 3 4" xfId="16101" xr:uid="{DC7082FF-BB0A-4659-AA07-E5CC9B3C2ED5}"/>
    <cellStyle name="Normal 6 12 2 3 5" xfId="16102" xr:uid="{08447378-A8FA-4B54-9B1D-33AC95475AB9}"/>
    <cellStyle name="Normal 6 12 2 4" xfId="16103" xr:uid="{9C2BE3A1-DD78-45E3-BEBB-D0D22FDB5C53}"/>
    <cellStyle name="Normal 6 12 2 4 2" xfId="16104" xr:uid="{9FD64FC5-587E-401F-92BF-730DFBF86AC8}"/>
    <cellStyle name="Normal 6 12 2 5" xfId="16105" xr:uid="{6FA542E9-EFDB-446A-B29C-331003A7F48F}"/>
    <cellStyle name="Normal 6 12 2 6" xfId="16106" xr:uid="{4C10807F-C5D2-469D-B117-7ACA52D81BC9}"/>
    <cellStyle name="Normal 6 12 2 7" xfId="16107" xr:uid="{B2F6D9BE-CBCF-4878-ABAB-D904342B326B}"/>
    <cellStyle name="Normal 6 12 2 8" xfId="16108" xr:uid="{8A58A3C9-7B87-4B82-B845-16A40DB1D7D2}"/>
    <cellStyle name="Normal 6 12 2 9" xfId="16109" xr:uid="{0F841CCA-5169-4EEA-BE90-3B73C2279EC1}"/>
    <cellStyle name="Normal 6 12 3" xfId="16110" xr:uid="{0B989D64-7E35-4F33-BEE5-B9195A35A1C3}"/>
    <cellStyle name="Normal 6 12 3 10" xfId="16111" xr:uid="{D6658B63-99C4-4C65-B85A-0E302A80BA33}"/>
    <cellStyle name="Normal 6 12 3 11" xfId="16112" xr:uid="{246786C7-A4E2-44E9-8A94-79C4F205F4DA}"/>
    <cellStyle name="Normal 6 12 3 2" xfId="16113" xr:uid="{3672CBB6-6435-47B1-A018-E75FAAEF3565}"/>
    <cellStyle name="Normal 6 12 3 2 2" xfId="16114" xr:uid="{4B8ABAA1-6225-467E-A5C3-F9E572DC723B}"/>
    <cellStyle name="Normal 6 12 3 2 2 2" xfId="16115" xr:uid="{3FF95401-4FBB-4EFD-A106-852FAF886F95}"/>
    <cellStyle name="Normal 6 12 3 2 3" xfId="16116" xr:uid="{7A1BBEBA-2660-469C-BF89-914E3EEE57D9}"/>
    <cellStyle name="Normal 6 12 3 2 4" xfId="16117" xr:uid="{EA3B7CFB-ABA3-40EC-87D2-E09F447FB0F9}"/>
    <cellStyle name="Normal 6 12 3 2 5" xfId="16118" xr:uid="{8E86E050-F770-4179-9A36-016CDE4025B4}"/>
    <cellStyle name="Normal 6 12 3 3" xfId="16119" xr:uid="{C691B647-1F77-4067-8D8A-9EB80A08BFF8}"/>
    <cellStyle name="Normal 6 12 3 3 2" xfId="16120" xr:uid="{92FF85F7-983B-41E6-ABAA-49E5B3184BC2}"/>
    <cellStyle name="Normal 6 12 3 4" xfId="16121" xr:uid="{EE0A72B6-5D3D-496A-B7F0-88B553FC38F5}"/>
    <cellStyle name="Normal 6 12 3 5" xfId="16122" xr:uid="{82C62E75-FF95-4A92-9E1B-D53EF02F8B97}"/>
    <cellStyle name="Normal 6 12 3 6" xfId="16123" xr:uid="{E3D7A40F-7145-4B26-8E4E-09A94680D90A}"/>
    <cellStyle name="Normal 6 12 3 7" xfId="16124" xr:uid="{F299BAAF-A265-4828-BA4C-3221361FF5CC}"/>
    <cellStyle name="Normal 6 12 3 8" xfId="16125" xr:uid="{EDAF2DBA-3844-493C-ADC9-D72263B3A19D}"/>
    <cellStyle name="Normal 6 12 3 9" xfId="16126" xr:uid="{098C1F65-7648-437F-AAC9-DE4F5409FEFB}"/>
    <cellStyle name="Normal 6 12 4" xfId="16127" xr:uid="{ED77CCC0-CB78-4511-93EB-087B3460C49E}"/>
    <cellStyle name="Normal 6 12 4 2" xfId="16128" xr:uid="{AB0BFA6B-0CE6-4C5A-9D18-17FF76E6C00A}"/>
    <cellStyle name="Normal 6 12 4 2 2" xfId="16129" xr:uid="{9DA7F54D-A7EE-4AAB-8C69-24E34A367297}"/>
    <cellStyle name="Normal 6 12 4 3" xfId="16130" xr:uid="{3995262C-0841-40C2-AF49-C4DCE898EA31}"/>
    <cellStyle name="Normal 6 12 4 4" xfId="16131" xr:uid="{2379B375-96F7-464C-9491-22929FDA26B6}"/>
    <cellStyle name="Normal 6 12 4 5" xfId="16132" xr:uid="{8D0839FF-C360-4FB1-98C1-EDA699569612}"/>
    <cellStyle name="Normal 6 12 5" xfId="16133" xr:uid="{9FAA7FC8-F310-44E7-8035-7926278C18BE}"/>
    <cellStyle name="Normal 6 12 5 2" xfId="16134" xr:uid="{74B56418-5D17-4F3D-A825-D41A2ACF0FDF}"/>
    <cellStyle name="Normal 6 12 6" xfId="16135" xr:uid="{1FF305EB-F2ED-4858-B44E-19C7697E306D}"/>
    <cellStyle name="Normal 6 12 7" xfId="16136" xr:uid="{BA309647-8899-491D-B248-7C675837440C}"/>
    <cellStyle name="Normal 6 12 8" xfId="16137" xr:uid="{1AE2AE70-F1BB-4E3E-8455-D2404BCA61FC}"/>
    <cellStyle name="Normal 6 12 9" xfId="16138" xr:uid="{153DE65E-0B9E-4621-B73E-467F48052CEC}"/>
    <cellStyle name="Normal 6 13" xfId="16139" xr:uid="{B4987080-4636-4F04-8DDB-C9C5B25334B8}"/>
    <cellStyle name="Normal 6 13 10" xfId="16140" xr:uid="{F55D0801-305E-4031-94D6-7D7343EFC63C}"/>
    <cellStyle name="Normal 6 13 11" xfId="16141" xr:uid="{BB9FB783-DE31-4F2A-96F5-7459F399F6FF}"/>
    <cellStyle name="Normal 6 13 12" xfId="16142" xr:uid="{7E91745D-EF27-4750-8EFC-E040D7D86386}"/>
    <cellStyle name="Normal 6 13 13" xfId="16143" xr:uid="{F18331A1-54DB-4CB4-B4D5-76968D725F58}"/>
    <cellStyle name="Normal 6 13 14" xfId="16144" xr:uid="{302A8446-2C7A-4DF1-B3A0-6932D66754CA}"/>
    <cellStyle name="Normal 6 13 2" xfId="16145" xr:uid="{693FEF2D-B329-4088-8C5C-267357334AF7}"/>
    <cellStyle name="Normal 6 13 2 10" xfId="16146" xr:uid="{E2B44628-9D88-418A-9744-F86044288A02}"/>
    <cellStyle name="Normal 6 13 2 11" xfId="16147" xr:uid="{42C63E9C-CA52-4EA3-AD29-5F34E7DCC4A4}"/>
    <cellStyle name="Normal 6 13 2 12" xfId="16148" xr:uid="{7317F29D-50EC-4790-8401-CF551B9CEDCA}"/>
    <cellStyle name="Normal 6 13 2 13" xfId="16149" xr:uid="{5E8AC401-3988-4E30-A152-89AB4EE59259}"/>
    <cellStyle name="Normal 6 13 2 2" xfId="16150" xr:uid="{66352F05-8F55-4D3C-BB7C-A08B5FB20475}"/>
    <cellStyle name="Normal 6 13 2 2 10" xfId="16151" xr:uid="{9E72F979-2F56-40A1-B08E-6691E433E0D9}"/>
    <cellStyle name="Normal 6 13 2 2 11" xfId="16152" xr:uid="{EABDEF39-689E-4DCD-A91A-1FB18DA352D6}"/>
    <cellStyle name="Normal 6 13 2 2 2" xfId="16153" xr:uid="{78FAEB2D-3AA1-4D70-B244-518F03EA373D}"/>
    <cellStyle name="Normal 6 13 2 2 2 2" xfId="16154" xr:uid="{03D4BB39-D6B1-4BF7-BD07-0F0DFDD27123}"/>
    <cellStyle name="Normal 6 13 2 2 2 2 2" xfId="16155" xr:uid="{746E0B03-F78A-4413-94CA-1D0533211DE1}"/>
    <cellStyle name="Normal 6 13 2 2 2 3" xfId="16156" xr:uid="{9024655C-E507-451E-BCCB-71915336FFDC}"/>
    <cellStyle name="Normal 6 13 2 2 2 4" xfId="16157" xr:uid="{B726A247-196D-4088-B5A8-A206AD9F0B55}"/>
    <cellStyle name="Normal 6 13 2 2 2 5" xfId="16158" xr:uid="{F3A5AFCE-3FC7-4EE7-8CA7-7284497C17DA}"/>
    <cellStyle name="Normal 6 13 2 2 3" xfId="16159" xr:uid="{AC75E6A1-2C41-4566-B69A-977599432D2D}"/>
    <cellStyle name="Normal 6 13 2 2 3 2" xfId="16160" xr:uid="{7BF929F0-5A2C-4F99-873E-6BC547C4D94B}"/>
    <cellStyle name="Normal 6 13 2 2 4" xfId="16161" xr:uid="{20BCCE79-170F-4925-BB43-36FC85214A20}"/>
    <cellStyle name="Normal 6 13 2 2 5" xfId="16162" xr:uid="{122E65BD-EBE0-43AA-88DF-EED5A16FC0E4}"/>
    <cellStyle name="Normal 6 13 2 2 6" xfId="16163" xr:uid="{C2A5937A-D684-41C6-89FA-2ADEB30DAB3E}"/>
    <cellStyle name="Normal 6 13 2 2 7" xfId="16164" xr:uid="{2A2BADCD-01DC-40FC-A68A-20FDE8332EFA}"/>
    <cellStyle name="Normal 6 13 2 2 8" xfId="16165" xr:uid="{2DF1450A-C97B-41FC-93FD-1FF53A90C929}"/>
    <cellStyle name="Normal 6 13 2 2 9" xfId="16166" xr:uid="{0C64709C-3623-4628-9707-E1D6DDCC4623}"/>
    <cellStyle name="Normal 6 13 2 3" xfId="16167" xr:uid="{A3B3C24E-3E7B-4201-A620-0DAA85E44BD4}"/>
    <cellStyle name="Normal 6 13 2 3 2" xfId="16168" xr:uid="{060F0739-AAF1-4244-9DD1-87C64AB545B9}"/>
    <cellStyle name="Normal 6 13 2 3 2 2" xfId="16169" xr:uid="{B3E039D2-0281-40AC-BE00-A3F70D5BE4E7}"/>
    <cellStyle name="Normal 6 13 2 3 3" xfId="16170" xr:uid="{8C0F9422-40C2-46BC-A27D-CB4DDADF6522}"/>
    <cellStyle name="Normal 6 13 2 3 4" xfId="16171" xr:uid="{49EC4634-B8E4-47A9-A626-83E301784C2A}"/>
    <cellStyle name="Normal 6 13 2 3 5" xfId="16172" xr:uid="{18DE4C44-7D39-4E8A-B37C-D3D7EFAAB1D4}"/>
    <cellStyle name="Normal 6 13 2 4" xfId="16173" xr:uid="{FD9DBB7F-C1EC-4494-803C-A88ADDC38167}"/>
    <cellStyle name="Normal 6 13 2 4 2" xfId="16174" xr:uid="{E4CAAE02-4AFF-460D-93F9-BACCF1369EF9}"/>
    <cellStyle name="Normal 6 13 2 5" xfId="16175" xr:uid="{6096639F-D3C9-42D2-A382-9BCB6EA5CBB2}"/>
    <cellStyle name="Normal 6 13 2 6" xfId="16176" xr:uid="{1C58307B-3ABB-4AF2-9E53-8848A38E694F}"/>
    <cellStyle name="Normal 6 13 2 7" xfId="16177" xr:uid="{CA5D6C30-8EA0-4D62-AADD-3B04125644CF}"/>
    <cellStyle name="Normal 6 13 2 8" xfId="16178" xr:uid="{A99E25C5-07E8-402A-80CA-FA3CC1BF39B9}"/>
    <cellStyle name="Normal 6 13 2 9" xfId="16179" xr:uid="{56823E26-9A3C-4F64-9A86-40FA25B3399B}"/>
    <cellStyle name="Normal 6 13 3" xfId="16180" xr:uid="{FE740BDA-B4F0-4E06-BD6B-271395E44ED9}"/>
    <cellStyle name="Normal 6 13 3 10" xfId="16181" xr:uid="{A0E8059D-8C3D-446E-A750-180973A894A7}"/>
    <cellStyle name="Normal 6 13 3 11" xfId="16182" xr:uid="{5A2E463E-F9C9-4FE2-AFA5-7F0698E1A60E}"/>
    <cellStyle name="Normal 6 13 3 2" xfId="16183" xr:uid="{4DCC5DD8-8F01-4A05-AAC7-4C7D745785AA}"/>
    <cellStyle name="Normal 6 13 3 2 2" xfId="16184" xr:uid="{5B00D9DB-821D-4370-BBFC-F66473E1CE3B}"/>
    <cellStyle name="Normal 6 13 3 2 2 2" xfId="16185" xr:uid="{1FAF77D1-49DF-4758-BAAD-66753453835F}"/>
    <cellStyle name="Normal 6 13 3 2 3" xfId="16186" xr:uid="{E40418F3-289B-4525-8F77-12F1DA00327B}"/>
    <cellStyle name="Normal 6 13 3 2 4" xfId="16187" xr:uid="{3CC9D559-7535-4386-AAD6-3276A61A6722}"/>
    <cellStyle name="Normal 6 13 3 2 5" xfId="16188" xr:uid="{8DA645E1-7092-491D-BEAF-CB4A934FE1B9}"/>
    <cellStyle name="Normal 6 13 3 3" xfId="16189" xr:uid="{81730B0F-B7AC-439F-B65C-998ED01D8F8E}"/>
    <cellStyle name="Normal 6 13 3 3 2" xfId="16190" xr:uid="{36E5E364-A9A2-4C39-9A3C-80F04451AB2F}"/>
    <cellStyle name="Normal 6 13 3 4" xfId="16191" xr:uid="{6E4BF105-A734-48AC-B046-F80A9D2215C2}"/>
    <cellStyle name="Normal 6 13 3 5" xfId="16192" xr:uid="{B7ED723E-2074-4B6E-97EA-47F5A07C788F}"/>
    <cellStyle name="Normal 6 13 3 6" xfId="16193" xr:uid="{0E5B552A-F17B-4D76-AF11-DE745CB43E96}"/>
    <cellStyle name="Normal 6 13 3 7" xfId="16194" xr:uid="{B0950813-5A87-485C-86F0-CF648F53228D}"/>
    <cellStyle name="Normal 6 13 3 8" xfId="16195" xr:uid="{A3398D23-80E8-4DE8-8265-1F186862B555}"/>
    <cellStyle name="Normal 6 13 3 9" xfId="16196" xr:uid="{1E1A9256-0165-470F-B13D-49BFD740F613}"/>
    <cellStyle name="Normal 6 13 4" xfId="16197" xr:uid="{D35DF2C2-F40D-4982-BE05-8584F5ECDBD2}"/>
    <cellStyle name="Normal 6 13 4 2" xfId="16198" xr:uid="{A6A32703-84B2-490E-B525-22256C068928}"/>
    <cellStyle name="Normal 6 13 4 2 2" xfId="16199" xr:uid="{12F5001C-31AB-4466-940D-5433AD7062E1}"/>
    <cellStyle name="Normal 6 13 4 3" xfId="16200" xr:uid="{487A6584-CE14-4477-BD7D-BB602EDCF194}"/>
    <cellStyle name="Normal 6 13 4 4" xfId="16201" xr:uid="{BDAAF3FC-9D39-44A1-8317-FB8800629292}"/>
    <cellStyle name="Normal 6 13 4 5" xfId="16202" xr:uid="{C8EC280A-22B3-457C-9353-3D0446FE4160}"/>
    <cellStyle name="Normal 6 13 5" xfId="16203" xr:uid="{45D622C4-B471-47CB-A530-F934028C6409}"/>
    <cellStyle name="Normal 6 13 5 2" xfId="16204" xr:uid="{CC6B7F90-2511-4FDD-A167-137DCC650F19}"/>
    <cellStyle name="Normal 6 13 6" xfId="16205" xr:uid="{A9B87C50-CCBA-4C32-BFB2-7F201C528038}"/>
    <cellStyle name="Normal 6 13 7" xfId="16206" xr:uid="{4058A800-0163-4BAE-A835-A74D916B85C1}"/>
    <cellStyle name="Normal 6 13 8" xfId="16207" xr:uid="{019927A1-E3E4-4B53-9D37-09CD7AC7BE18}"/>
    <cellStyle name="Normal 6 13 9" xfId="16208" xr:uid="{CB62A18C-A1E5-4E52-B5AE-AF4D5093DA5A}"/>
    <cellStyle name="Normal 6 14" xfId="16209" xr:uid="{9FBAF3F9-3C77-40BF-AA85-A0A6A3C912E5}"/>
    <cellStyle name="Normal 6 14 10" xfId="16210" xr:uid="{872B93E8-7867-41B4-ABCC-9DABF9EE3B62}"/>
    <cellStyle name="Normal 6 14 11" xfId="16211" xr:uid="{9EC903DE-89A5-4B72-B6EF-9273BADD9D59}"/>
    <cellStyle name="Normal 6 14 12" xfId="16212" xr:uid="{8B52F074-8CAC-4AF6-B661-A7095F6682F5}"/>
    <cellStyle name="Normal 6 14 13" xfId="16213" xr:uid="{1195A7C7-83C1-40DD-BFE6-0A112D920955}"/>
    <cellStyle name="Normal 6 14 14" xfId="16214" xr:uid="{016F7E67-7AD1-4EEE-8F3E-4649F721827B}"/>
    <cellStyle name="Normal 6 14 2" xfId="16215" xr:uid="{58339E5B-1AE2-4CB8-8297-C6FCD356B867}"/>
    <cellStyle name="Normal 6 14 2 10" xfId="16216" xr:uid="{4C37E39D-B347-4617-9849-32F9F60960BB}"/>
    <cellStyle name="Normal 6 14 2 11" xfId="16217" xr:uid="{629BD503-0D93-45DC-8164-6B941EBA02D0}"/>
    <cellStyle name="Normal 6 14 2 12" xfId="16218" xr:uid="{1409231A-D35F-4F11-80FB-D105BA75F383}"/>
    <cellStyle name="Normal 6 14 2 13" xfId="16219" xr:uid="{0B4237E5-26C1-40AB-BD0E-4BC956ED448C}"/>
    <cellStyle name="Normal 6 14 2 2" xfId="16220" xr:uid="{AD34A54F-7FF5-460B-B7B9-30534D52FFB8}"/>
    <cellStyle name="Normal 6 14 2 2 10" xfId="16221" xr:uid="{B2539E9A-9623-49D1-A507-29BBD07036B4}"/>
    <cellStyle name="Normal 6 14 2 2 11" xfId="16222" xr:uid="{F65726C3-3DDB-43D7-B066-AD32BF9BA43F}"/>
    <cellStyle name="Normal 6 14 2 2 2" xfId="16223" xr:uid="{E5705A35-9018-425D-81C0-EEB8A7794B57}"/>
    <cellStyle name="Normal 6 14 2 2 2 2" xfId="16224" xr:uid="{3134CBCD-072E-4D72-BAD6-F9F0B2D75E83}"/>
    <cellStyle name="Normal 6 14 2 2 2 2 2" xfId="16225" xr:uid="{5090871B-9D0B-4997-B168-A52A731D0E8C}"/>
    <cellStyle name="Normal 6 14 2 2 2 3" xfId="16226" xr:uid="{0D7F080A-EB57-4C70-9961-0BA26A8B1C6F}"/>
    <cellStyle name="Normal 6 14 2 2 2 4" xfId="16227" xr:uid="{EDA0FCC5-509C-4CDB-9A7B-A6685DF9817A}"/>
    <cellStyle name="Normal 6 14 2 2 2 5" xfId="16228" xr:uid="{E0BF4EA1-00B4-42EF-9866-08B8944F3E67}"/>
    <cellStyle name="Normal 6 14 2 2 3" xfId="16229" xr:uid="{607976ED-F567-49CF-A054-F3D47E4963D2}"/>
    <cellStyle name="Normal 6 14 2 2 3 2" xfId="16230" xr:uid="{B7E6A551-8581-46CC-B961-1C8A6B4CF5AE}"/>
    <cellStyle name="Normal 6 14 2 2 4" xfId="16231" xr:uid="{91D8962D-2616-4132-ACC7-9420298D643A}"/>
    <cellStyle name="Normal 6 14 2 2 5" xfId="16232" xr:uid="{886D7405-F3CA-46E7-86C4-E127106ED466}"/>
    <cellStyle name="Normal 6 14 2 2 6" xfId="16233" xr:uid="{6E6A077C-B9C1-4F68-9BA1-5D929523C5A3}"/>
    <cellStyle name="Normal 6 14 2 2 7" xfId="16234" xr:uid="{52498DE4-347A-4FC0-8C98-F7FBD9A78838}"/>
    <cellStyle name="Normal 6 14 2 2 8" xfId="16235" xr:uid="{1B331664-86C0-4BC8-A828-5E121F9B1EC3}"/>
    <cellStyle name="Normal 6 14 2 2 9" xfId="16236" xr:uid="{BEBCBE2B-D29D-498B-A7D0-D2DC595F1AD2}"/>
    <cellStyle name="Normal 6 14 2 3" xfId="16237" xr:uid="{CF1A6527-4E16-4E3B-A1D7-321BF9884F1A}"/>
    <cellStyle name="Normal 6 14 2 3 2" xfId="16238" xr:uid="{2C0DFEA8-7746-4D9D-9B2A-BD89A44FCFC2}"/>
    <cellStyle name="Normal 6 14 2 3 2 2" xfId="16239" xr:uid="{78A7DB4F-F8B4-4DDF-ADCC-6F9F8A9B73A4}"/>
    <cellStyle name="Normal 6 14 2 3 3" xfId="16240" xr:uid="{F95719B3-1835-43FB-8111-B92E9614D0D7}"/>
    <cellStyle name="Normal 6 14 2 3 4" xfId="16241" xr:uid="{E684FC06-3205-46C0-B7D7-78D59D55A2A7}"/>
    <cellStyle name="Normal 6 14 2 3 5" xfId="16242" xr:uid="{810DC305-44CB-44F6-A31E-8612FBA77072}"/>
    <cellStyle name="Normal 6 14 2 4" xfId="16243" xr:uid="{9A60E78A-03F8-4876-8D1D-BD40678AC8A7}"/>
    <cellStyle name="Normal 6 14 2 4 2" xfId="16244" xr:uid="{E419E911-F97F-4EF7-A5ED-D3B1ED37F929}"/>
    <cellStyle name="Normal 6 14 2 5" xfId="16245" xr:uid="{51E8DEE6-7DF4-4E41-89D5-805C39D50A59}"/>
    <cellStyle name="Normal 6 14 2 6" xfId="16246" xr:uid="{E884A637-4CC2-42EE-B2DC-C5FFBB44669B}"/>
    <cellStyle name="Normal 6 14 2 7" xfId="16247" xr:uid="{6F4A1D7B-9428-4FD7-83B4-21392863BA65}"/>
    <cellStyle name="Normal 6 14 2 8" xfId="16248" xr:uid="{DFC3E00C-04EF-4119-893A-DEF1AED4E8CF}"/>
    <cellStyle name="Normal 6 14 2 9" xfId="16249" xr:uid="{E360B0EE-59C9-4ADD-90AB-EB1847849330}"/>
    <cellStyle name="Normal 6 14 3" xfId="16250" xr:uid="{7FEF3A01-E1E2-4EF7-ABA3-15A461A65C81}"/>
    <cellStyle name="Normal 6 14 3 10" xfId="16251" xr:uid="{30C25D6B-3079-487E-884B-6BAB0C33EFA5}"/>
    <cellStyle name="Normal 6 14 3 11" xfId="16252" xr:uid="{A90C4538-C19D-4680-AFF8-684DF38180A7}"/>
    <cellStyle name="Normal 6 14 3 2" xfId="16253" xr:uid="{00D80CEB-18D2-46F6-948F-27B0F38AB689}"/>
    <cellStyle name="Normal 6 14 3 2 2" xfId="16254" xr:uid="{364887AB-B7E0-419D-9EB0-09D35927422C}"/>
    <cellStyle name="Normal 6 14 3 2 2 2" xfId="16255" xr:uid="{838383B5-F22F-4C0A-B5A4-E168CF0CA2E1}"/>
    <cellStyle name="Normal 6 14 3 2 3" xfId="16256" xr:uid="{788C9D8E-BCAC-4765-AC87-4895A2728236}"/>
    <cellStyle name="Normal 6 14 3 2 4" xfId="16257" xr:uid="{1FEE6D56-C086-4E94-9515-E24DB6BD60AB}"/>
    <cellStyle name="Normal 6 14 3 2 5" xfId="16258" xr:uid="{EEA9359F-6BE6-4960-BF7E-89048E7DCA63}"/>
    <cellStyle name="Normal 6 14 3 3" xfId="16259" xr:uid="{754EE5CD-8381-4FD1-B553-1E120E375203}"/>
    <cellStyle name="Normal 6 14 3 3 2" xfId="16260" xr:uid="{FAF06F07-20BA-4C71-A5AC-7802668A2628}"/>
    <cellStyle name="Normal 6 14 3 4" xfId="16261" xr:uid="{BE671E4F-7DF3-4F46-8571-0E311EF40D98}"/>
    <cellStyle name="Normal 6 14 3 5" xfId="16262" xr:uid="{88264B44-31C5-4CDC-84B8-3E76739431F1}"/>
    <cellStyle name="Normal 6 14 3 6" xfId="16263" xr:uid="{401FFEE8-4AFB-4EB8-ABFC-0E23A70438EF}"/>
    <cellStyle name="Normal 6 14 3 7" xfId="16264" xr:uid="{D7534FD4-7975-4074-973A-C451E234165C}"/>
    <cellStyle name="Normal 6 14 3 8" xfId="16265" xr:uid="{BD5341C7-5274-4176-BE42-8A5E93769959}"/>
    <cellStyle name="Normal 6 14 3 9" xfId="16266" xr:uid="{A352D25A-CE0B-49D4-86CC-3FC15E69D1AE}"/>
    <cellStyle name="Normal 6 14 4" xfId="16267" xr:uid="{BB4274DC-93CB-4DDA-ABC6-3F7BE393CC37}"/>
    <cellStyle name="Normal 6 14 4 2" xfId="16268" xr:uid="{CD174216-4EA7-48CC-8022-1CB8F2CA718B}"/>
    <cellStyle name="Normal 6 14 4 2 2" xfId="16269" xr:uid="{980BA762-11E7-4B1E-8577-CBF73918907E}"/>
    <cellStyle name="Normal 6 14 4 3" xfId="16270" xr:uid="{431DB1DA-9F53-48AD-BF95-7D4CBA8F340E}"/>
    <cellStyle name="Normal 6 14 4 4" xfId="16271" xr:uid="{0F71BF5A-8020-4DD2-A6FD-82FE8529023D}"/>
    <cellStyle name="Normal 6 14 4 5" xfId="16272" xr:uid="{247686A7-17BA-4561-B33D-92DDC69CCDED}"/>
    <cellStyle name="Normal 6 14 5" xfId="16273" xr:uid="{A8F572B3-5277-4740-AE3A-EBE52D94E364}"/>
    <cellStyle name="Normal 6 14 5 2" xfId="16274" xr:uid="{4369DD01-2F6E-46DF-855C-BECC1B2F15B3}"/>
    <cellStyle name="Normal 6 14 6" xfId="16275" xr:uid="{4C4660F5-A4DC-433E-89B5-E0BD0734DE3C}"/>
    <cellStyle name="Normal 6 14 7" xfId="16276" xr:uid="{E889ABDB-F1BA-4115-B88D-AD5AA66513E8}"/>
    <cellStyle name="Normal 6 14 8" xfId="16277" xr:uid="{B5507434-72CA-4BF1-B891-CCC740195FF0}"/>
    <cellStyle name="Normal 6 14 9" xfId="16278" xr:uid="{838DCC23-7597-449D-81CE-0BB0F227C478}"/>
    <cellStyle name="Normal 6 15" xfId="16279" xr:uid="{AF7BB79B-98C0-4E6E-8267-F9B71C61DD1E}"/>
    <cellStyle name="Normal 6 15 10" xfId="16280" xr:uid="{EF672B86-9BC9-4904-8760-C97B3D86C18B}"/>
    <cellStyle name="Normal 6 15 11" xfId="16281" xr:uid="{37A6160B-EF76-4A74-8B38-F9C681E94E3D}"/>
    <cellStyle name="Normal 6 15 12" xfId="16282" xr:uid="{94856A0E-9D81-4F30-87FF-E8BB2005217B}"/>
    <cellStyle name="Normal 6 15 13" xfId="16283" xr:uid="{57D48C4D-B2B8-4EAB-B79A-BF938A20C564}"/>
    <cellStyle name="Normal 6 15 14" xfId="16284" xr:uid="{6E6225C9-E46A-4947-9236-677736226171}"/>
    <cellStyle name="Normal 6 15 2" xfId="16285" xr:uid="{546CC398-74F5-479C-8F93-BD5758B23079}"/>
    <cellStyle name="Normal 6 15 2 10" xfId="16286" xr:uid="{49B53325-01CC-4955-961A-2E6C86528C93}"/>
    <cellStyle name="Normal 6 15 2 11" xfId="16287" xr:uid="{DDBF8847-54E2-4662-950A-4915EEF7A021}"/>
    <cellStyle name="Normal 6 15 2 12" xfId="16288" xr:uid="{24DF79DF-F5C0-407F-8EEA-1710B9C22AC3}"/>
    <cellStyle name="Normal 6 15 2 13" xfId="16289" xr:uid="{9B5187F6-7BB6-41E7-AC4D-F824F6AD1E13}"/>
    <cellStyle name="Normal 6 15 2 2" xfId="16290" xr:uid="{9B7A03B4-0B84-4361-AD46-1C246B39609B}"/>
    <cellStyle name="Normal 6 15 2 2 10" xfId="16291" xr:uid="{654C0EB3-2682-45D7-AF7B-B898C5369023}"/>
    <cellStyle name="Normal 6 15 2 2 11" xfId="16292" xr:uid="{BDA1AD38-40E2-46BE-AAEE-1B9B0220C9C7}"/>
    <cellStyle name="Normal 6 15 2 2 2" xfId="16293" xr:uid="{52A5CE1B-17A8-40D5-88E7-96FF92828E52}"/>
    <cellStyle name="Normal 6 15 2 2 2 2" xfId="16294" xr:uid="{730FBC9F-C0BA-40C2-B182-91DE37D8843B}"/>
    <cellStyle name="Normal 6 15 2 2 2 2 2" xfId="16295" xr:uid="{F52E46B7-324B-4A1D-8FF3-418ABBFED206}"/>
    <cellStyle name="Normal 6 15 2 2 2 3" xfId="16296" xr:uid="{52E911E4-6D26-4AE4-89C1-C9B6C08FF69F}"/>
    <cellStyle name="Normal 6 15 2 2 2 4" xfId="16297" xr:uid="{54DC0EFD-69B6-4FB5-93DC-EEC827B217FC}"/>
    <cellStyle name="Normal 6 15 2 2 2 5" xfId="16298" xr:uid="{76AC1AD8-0298-467E-9056-75342E7D89AE}"/>
    <cellStyle name="Normal 6 15 2 2 3" xfId="16299" xr:uid="{F1D41C56-F410-467A-8BA2-B999B37174C1}"/>
    <cellStyle name="Normal 6 15 2 2 3 2" xfId="16300" xr:uid="{2DA4DDA9-CF58-43FB-B594-DF019113E9A2}"/>
    <cellStyle name="Normal 6 15 2 2 4" xfId="16301" xr:uid="{1ACBFE70-F548-430F-BA27-71CEAFF53DEB}"/>
    <cellStyle name="Normal 6 15 2 2 5" xfId="16302" xr:uid="{77717729-F2C7-49EC-9CF9-0A9CBCAE91A2}"/>
    <cellStyle name="Normal 6 15 2 2 6" xfId="16303" xr:uid="{0C68F897-5CF1-4DA5-8C64-3587F0574935}"/>
    <cellStyle name="Normal 6 15 2 2 7" xfId="16304" xr:uid="{026C6354-BEA7-41B3-8544-9322F07CF51A}"/>
    <cellStyle name="Normal 6 15 2 2 8" xfId="16305" xr:uid="{8261BF72-6784-494B-B793-CA782665F2BC}"/>
    <cellStyle name="Normal 6 15 2 2 9" xfId="16306" xr:uid="{EFF9553A-C130-4BF4-A0B5-AE5B39B9FDB2}"/>
    <cellStyle name="Normal 6 15 2 3" xfId="16307" xr:uid="{59D2D715-14C7-444E-900C-30D5DC77A7C0}"/>
    <cellStyle name="Normal 6 15 2 3 2" xfId="16308" xr:uid="{B381EB98-E69F-49E1-B825-2CF33FDC8F08}"/>
    <cellStyle name="Normal 6 15 2 3 2 2" xfId="16309" xr:uid="{B7817877-D7BD-4F91-BCED-8EA55F141B62}"/>
    <cellStyle name="Normal 6 15 2 3 3" xfId="16310" xr:uid="{DE53EAEC-243A-4193-BAC3-A7919F6856A5}"/>
    <cellStyle name="Normal 6 15 2 3 4" xfId="16311" xr:uid="{01212D96-C2BE-4682-9945-9908D1056006}"/>
    <cellStyle name="Normal 6 15 2 3 5" xfId="16312" xr:uid="{BE0AC0C9-A88B-4818-8628-42D25FBE04A3}"/>
    <cellStyle name="Normal 6 15 2 4" xfId="16313" xr:uid="{DBD96125-59BC-4331-9C97-B05850B9B782}"/>
    <cellStyle name="Normal 6 15 2 4 2" xfId="16314" xr:uid="{51AC1FD3-57F7-4CC2-943E-1D4309D33978}"/>
    <cellStyle name="Normal 6 15 2 5" xfId="16315" xr:uid="{50F8B8B0-BFFD-4A58-A95C-71131548800A}"/>
    <cellStyle name="Normal 6 15 2 6" xfId="16316" xr:uid="{A73F36D8-4B45-440B-B3D6-74B35426DED7}"/>
    <cellStyle name="Normal 6 15 2 7" xfId="16317" xr:uid="{01D7B1EF-2B8A-44C2-B844-695134BDF1A3}"/>
    <cellStyle name="Normal 6 15 2 8" xfId="16318" xr:uid="{8CA51868-8B21-4BE7-9387-0D3EF659E04C}"/>
    <cellStyle name="Normal 6 15 2 9" xfId="16319" xr:uid="{694E3B86-19F9-4D60-8B50-1B440C9DBCCD}"/>
    <cellStyle name="Normal 6 15 3" xfId="16320" xr:uid="{CCA1F00F-9E4D-49EE-A57E-78B8A328453D}"/>
    <cellStyle name="Normal 6 15 3 10" xfId="16321" xr:uid="{2EF67F5D-4F57-41D7-91AF-73F89758E711}"/>
    <cellStyle name="Normal 6 15 3 11" xfId="16322" xr:uid="{4D415640-F0B0-4F8B-AF13-47A703C83052}"/>
    <cellStyle name="Normal 6 15 3 2" xfId="16323" xr:uid="{D792129A-C4F6-4416-AE1F-15E0DF300E91}"/>
    <cellStyle name="Normal 6 15 3 2 2" xfId="16324" xr:uid="{8D6AA019-30DB-4711-8BCE-64C34BEBA2CB}"/>
    <cellStyle name="Normal 6 15 3 2 2 2" xfId="16325" xr:uid="{0319D8CA-2749-4464-9494-48165E2764D5}"/>
    <cellStyle name="Normal 6 15 3 2 3" xfId="16326" xr:uid="{D2EC3A37-3F9F-43BC-8F47-FA4A27C40726}"/>
    <cellStyle name="Normal 6 15 3 2 4" xfId="16327" xr:uid="{65E45F12-3D0A-490F-B44F-530AE2726673}"/>
    <cellStyle name="Normal 6 15 3 2 5" xfId="16328" xr:uid="{8D7BFA0C-009E-42FD-8933-8BCACE012988}"/>
    <cellStyle name="Normal 6 15 3 3" xfId="16329" xr:uid="{5826714A-8D1C-4CB9-9D27-B6CA686F4ED1}"/>
    <cellStyle name="Normal 6 15 3 3 2" xfId="16330" xr:uid="{2CAD1676-97E4-44B4-8C31-03B0E58FB29B}"/>
    <cellStyle name="Normal 6 15 3 4" xfId="16331" xr:uid="{00E4DC7E-7130-476F-955B-EE56E9FB3AED}"/>
    <cellStyle name="Normal 6 15 3 5" xfId="16332" xr:uid="{3D8D713F-47AF-4255-AF9E-D735E4480BFA}"/>
    <cellStyle name="Normal 6 15 3 6" xfId="16333" xr:uid="{A89A960D-1BC9-49DB-8104-261C81653068}"/>
    <cellStyle name="Normal 6 15 3 7" xfId="16334" xr:uid="{62F0B95B-7E45-46ED-A4C7-868E42EDA112}"/>
    <cellStyle name="Normal 6 15 3 8" xfId="16335" xr:uid="{0919650D-A866-43A9-B62B-2BB6FA33D906}"/>
    <cellStyle name="Normal 6 15 3 9" xfId="16336" xr:uid="{E6831E7E-0A48-4FF7-8AED-EDAA767A8569}"/>
    <cellStyle name="Normal 6 15 4" xfId="16337" xr:uid="{BF62FD12-48EE-4C5C-BF20-5872508774D1}"/>
    <cellStyle name="Normal 6 15 4 2" xfId="16338" xr:uid="{C5C958A6-5190-44D9-9C0A-41228C2472BE}"/>
    <cellStyle name="Normal 6 15 4 2 2" xfId="16339" xr:uid="{B668C81D-E228-473A-8554-8F44C498A2F4}"/>
    <cellStyle name="Normal 6 15 4 3" xfId="16340" xr:uid="{BE0FA0BE-7890-44D2-9601-21D73C723932}"/>
    <cellStyle name="Normal 6 15 4 4" xfId="16341" xr:uid="{E097A8DD-BF67-4383-BCD3-6B82759644AA}"/>
    <cellStyle name="Normal 6 15 4 5" xfId="16342" xr:uid="{17672553-D208-4DA0-AE42-63B2A7D2D287}"/>
    <cellStyle name="Normal 6 15 5" xfId="16343" xr:uid="{4589C8F2-13D3-47FF-A56E-C6B430FB0B18}"/>
    <cellStyle name="Normal 6 15 5 2" xfId="16344" xr:uid="{7DC3BA64-D2C9-47DF-90B9-50DB69BC3A7D}"/>
    <cellStyle name="Normal 6 15 6" xfId="16345" xr:uid="{DDF894D8-99F3-48D5-9191-5EC3B4ED6485}"/>
    <cellStyle name="Normal 6 15 7" xfId="16346" xr:uid="{2A4E23EE-0B3D-4F1E-B837-8F7043D31FDC}"/>
    <cellStyle name="Normal 6 15 8" xfId="16347" xr:uid="{D5A96369-0F7C-4137-A29E-08FDE090A820}"/>
    <cellStyle name="Normal 6 15 9" xfId="16348" xr:uid="{29EECBA1-45AF-40EC-B1F1-E5B6EBA0A82D}"/>
    <cellStyle name="Normal 6 16" xfId="16349" xr:uid="{C2A01095-3D48-4602-B87A-5D3401A492E2}"/>
    <cellStyle name="Normal 6 16 10" xfId="16350" xr:uid="{BA0308EB-3A90-4DDA-8CF5-9D04D050507E}"/>
    <cellStyle name="Normal 6 16 11" xfId="16351" xr:uid="{BE4FD2B6-F33C-411C-A3B0-9F64858DC197}"/>
    <cellStyle name="Normal 6 16 12" xfId="16352" xr:uid="{3C00C468-29E9-4533-85E9-77E7834127EA}"/>
    <cellStyle name="Normal 6 16 13" xfId="16353" xr:uid="{E28AA36A-8F5A-4DC2-9999-BB3848736F1B}"/>
    <cellStyle name="Normal 6 16 14" xfId="16354" xr:uid="{08C48FD0-DCD3-4850-A11A-CC7A6A336E5B}"/>
    <cellStyle name="Normal 6 16 2" xfId="16355" xr:uid="{EB9F5CBC-3DC6-42A5-8936-AFE5C9C33240}"/>
    <cellStyle name="Normal 6 16 2 10" xfId="16356" xr:uid="{42BB2F03-13DD-4CDA-BEB7-F44A29A304E2}"/>
    <cellStyle name="Normal 6 16 2 11" xfId="16357" xr:uid="{F82A9324-42C0-4088-8E28-37B4CAE851FE}"/>
    <cellStyle name="Normal 6 16 2 12" xfId="16358" xr:uid="{9BC61B5D-0AE7-43D1-B840-DD8BB47F3E9D}"/>
    <cellStyle name="Normal 6 16 2 13" xfId="16359" xr:uid="{A36ED2E9-95BD-47E4-A04F-EF2021FC4079}"/>
    <cellStyle name="Normal 6 16 2 2" xfId="16360" xr:uid="{B697208F-427E-40F0-AF4B-D8E48287F24F}"/>
    <cellStyle name="Normal 6 16 2 2 10" xfId="16361" xr:uid="{1FD4A181-457B-426B-A9B2-60AE23E8B67D}"/>
    <cellStyle name="Normal 6 16 2 2 11" xfId="16362" xr:uid="{F4A347DF-B94D-4652-9267-60AB8C453F9B}"/>
    <cellStyle name="Normal 6 16 2 2 2" xfId="16363" xr:uid="{DDA6B5C6-F937-442A-A086-3AE106FFF7F7}"/>
    <cellStyle name="Normal 6 16 2 2 2 2" xfId="16364" xr:uid="{C9FE07F4-D1C5-4454-8EC9-AC94303A2E76}"/>
    <cellStyle name="Normal 6 16 2 2 2 2 2" xfId="16365" xr:uid="{7A5664D0-4FD5-4D4A-8632-9EEDC212BEE5}"/>
    <cellStyle name="Normal 6 16 2 2 2 3" xfId="16366" xr:uid="{A8B6E180-FB2E-4B1C-B03B-5640929CA72D}"/>
    <cellStyle name="Normal 6 16 2 2 2 4" xfId="16367" xr:uid="{8435C2B7-3560-4286-A034-80C33355D046}"/>
    <cellStyle name="Normal 6 16 2 2 2 5" xfId="16368" xr:uid="{25BFC494-E525-4369-ACBC-41DCC188B771}"/>
    <cellStyle name="Normal 6 16 2 2 3" xfId="16369" xr:uid="{08CBE1B3-70AC-41F8-8BD9-8AF4AA7C41DE}"/>
    <cellStyle name="Normal 6 16 2 2 3 2" xfId="16370" xr:uid="{106123A1-626F-4BB0-A88A-EBA48F45D310}"/>
    <cellStyle name="Normal 6 16 2 2 4" xfId="16371" xr:uid="{D66B93C7-1950-4FD1-8157-76103720DD5E}"/>
    <cellStyle name="Normal 6 16 2 2 5" xfId="16372" xr:uid="{B38EBA68-F2CC-4B61-B05F-151B7AC2CBEA}"/>
    <cellStyle name="Normal 6 16 2 2 6" xfId="16373" xr:uid="{CDCE1DF2-D6B3-4D05-8CC7-A3754C19888D}"/>
    <cellStyle name="Normal 6 16 2 2 7" xfId="16374" xr:uid="{774B8AF7-23F4-47BA-89AB-A8CD03E6C63A}"/>
    <cellStyle name="Normal 6 16 2 2 8" xfId="16375" xr:uid="{9129C7A6-011C-45A3-B6A2-30A05F00D4D4}"/>
    <cellStyle name="Normal 6 16 2 2 9" xfId="16376" xr:uid="{B12E7DBC-AAD0-43FD-8186-D14704D146CC}"/>
    <cellStyle name="Normal 6 16 2 3" xfId="16377" xr:uid="{091D2E0D-B4A6-45D1-9306-559BEBEF5283}"/>
    <cellStyle name="Normal 6 16 2 3 2" xfId="16378" xr:uid="{DCA77A88-13D0-4D70-BBC8-9FD1A1FC562A}"/>
    <cellStyle name="Normal 6 16 2 3 2 2" xfId="16379" xr:uid="{638178CD-1A89-4DBD-97F9-7E140F4024D8}"/>
    <cellStyle name="Normal 6 16 2 3 3" xfId="16380" xr:uid="{64E1F938-EE86-4856-B560-86962A8CB0F4}"/>
    <cellStyle name="Normal 6 16 2 3 4" xfId="16381" xr:uid="{616D7C30-5880-4E08-9463-D088BF4DC960}"/>
    <cellStyle name="Normal 6 16 2 3 5" xfId="16382" xr:uid="{2AFE9279-360A-4F4E-8E9B-D5CBDCD1A496}"/>
    <cellStyle name="Normal 6 16 2 4" xfId="16383" xr:uid="{3C61A197-CD41-4AE1-8C0E-E5C41CD965A5}"/>
    <cellStyle name="Normal 6 16 2 4 2" xfId="16384" xr:uid="{F8BB2FE9-839B-4A08-920F-034FDE15CE95}"/>
    <cellStyle name="Normal 6 16 2 5" xfId="16385" xr:uid="{4CF7DA15-5FA2-459B-B51F-D45A6D582CF1}"/>
    <cellStyle name="Normal 6 16 2 6" xfId="16386" xr:uid="{CA72A432-A6E8-4C52-818F-3F1556E14DC7}"/>
    <cellStyle name="Normal 6 16 2 7" xfId="16387" xr:uid="{C0CBB216-2875-4556-972B-AA76D799FF2E}"/>
    <cellStyle name="Normal 6 16 2 8" xfId="16388" xr:uid="{F7945D57-5B99-42A7-8ECB-902F4C4A5307}"/>
    <cellStyle name="Normal 6 16 2 9" xfId="16389" xr:uid="{38B78BD0-67D3-474D-85F9-934802A11CF0}"/>
    <cellStyle name="Normal 6 16 3" xfId="16390" xr:uid="{DFE87EE2-578F-4F6F-ACF3-C7F6889BA2B2}"/>
    <cellStyle name="Normal 6 16 3 10" xfId="16391" xr:uid="{5BF8ADDF-3DEF-420D-BF3A-B751DAA6D117}"/>
    <cellStyle name="Normal 6 16 3 11" xfId="16392" xr:uid="{A56536AE-05CB-4903-8B8B-D8F1C6F62449}"/>
    <cellStyle name="Normal 6 16 3 2" xfId="16393" xr:uid="{4B566C59-A8B4-42F8-B89B-16E1E70ADF8B}"/>
    <cellStyle name="Normal 6 16 3 2 2" xfId="16394" xr:uid="{F4C8F1F2-FB2B-494B-8D51-C0328F1D54B5}"/>
    <cellStyle name="Normal 6 16 3 2 2 2" xfId="16395" xr:uid="{12FE9011-175F-487B-8149-060AD9AAEFC5}"/>
    <cellStyle name="Normal 6 16 3 2 3" xfId="16396" xr:uid="{6098FC49-5061-4BC9-9724-668611472CA7}"/>
    <cellStyle name="Normal 6 16 3 2 4" xfId="16397" xr:uid="{E72C6099-A466-4B23-8D3E-C4A2809A37F1}"/>
    <cellStyle name="Normal 6 16 3 2 5" xfId="16398" xr:uid="{BE2DB8DF-90B9-48D0-9D6B-872EECF648ED}"/>
    <cellStyle name="Normal 6 16 3 3" xfId="16399" xr:uid="{31D2B169-C6B9-4360-8C61-D9A349F0AE2A}"/>
    <cellStyle name="Normal 6 16 3 3 2" xfId="16400" xr:uid="{614BD22B-E587-4796-B54B-71FB6834A4CB}"/>
    <cellStyle name="Normal 6 16 3 4" xfId="16401" xr:uid="{2EED48BD-C0F8-4F0E-B224-AE3F5D86120D}"/>
    <cellStyle name="Normal 6 16 3 5" xfId="16402" xr:uid="{9B6456B3-2632-4928-B9B1-E013BBD5CFEC}"/>
    <cellStyle name="Normal 6 16 3 6" xfId="16403" xr:uid="{5D3F5617-A9F0-4788-A13B-A538D9D7589B}"/>
    <cellStyle name="Normal 6 16 3 7" xfId="16404" xr:uid="{B9E3EE53-BBD3-4B4C-B359-15D3FF86AA56}"/>
    <cellStyle name="Normal 6 16 3 8" xfId="16405" xr:uid="{99BDD9BA-D367-4804-AF74-B936CBB56049}"/>
    <cellStyle name="Normal 6 16 3 9" xfId="16406" xr:uid="{9D31CDF9-15A0-4231-B2A7-3C52664558D3}"/>
    <cellStyle name="Normal 6 16 4" xfId="16407" xr:uid="{9BFCA74B-B26B-4323-A175-4A22F26B6E34}"/>
    <cellStyle name="Normal 6 16 4 2" xfId="16408" xr:uid="{E59CBB20-54A1-4868-B193-6180F88A99A2}"/>
    <cellStyle name="Normal 6 16 4 2 2" xfId="16409" xr:uid="{C580412A-060A-4BE7-84E2-39DE64F9E19C}"/>
    <cellStyle name="Normal 6 16 4 3" xfId="16410" xr:uid="{E8B8472C-FD14-4983-B036-19507519537E}"/>
    <cellStyle name="Normal 6 16 4 4" xfId="16411" xr:uid="{C1F38E54-516F-4448-B2A3-185F7DF339FB}"/>
    <cellStyle name="Normal 6 16 4 5" xfId="16412" xr:uid="{5E6F7B0A-B741-408C-98D7-54A5ED72E612}"/>
    <cellStyle name="Normal 6 16 5" xfId="16413" xr:uid="{073868BE-EC9E-4F79-882D-E93E88F11506}"/>
    <cellStyle name="Normal 6 16 5 2" xfId="16414" xr:uid="{6ED471F2-A4DD-4E4A-8074-D8A3E040F5C9}"/>
    <cellStyle name="Normal 6 16 6" xfId="16415" xr:uid="{F1749BC5-7B29-402F-98BE-6E852F0FD987}"/>
    <cellStyle name="Normal 6 16 7" xfId="16416" xr:uid="{19687F17-35AE-4A23-A542-B45BA5B4A058}"/>
    <cellStyle name="Normal 6 16 8" xfId="16417" xr:uid="{A77C8354-37BF-45FB-BE55-03A4636D5DA4}"/>
    <cellStyle name="Normal 6 16 9" xfId="16418" xr:uid="{1C21B5B2-B2E9-4984-8EFB-8146802498CC}"/>
    <cellStyle name="Normal 6 17" xfId="16419" xr:uid="{980CE59A-6698-471D-9B9D-EDF97564216F}"/>
    <cellStyle name="Normal 6 17 10" xfId="16420" xr:uid="{D45890E8-C45A-4F2A-B9DA-690DB61C427F}"/>
    <cellStyle name="Normal 6 17 11" xfId="16421" xr:uid="{A4C2F7F6-C3C5-454D-8BAF-A0B3002B5FE7}"/>
    <cellStyle name="Normal 6 17 12" xfId="16422" xr:uid="{76D8B990-E366-46A8-A0AA-25AB3FD13968}"/>
    <cellStyle name="Normal 6 17 13" xfId="16423" xr:uid="{8C9AB2E6-5DF9-46F7-8775-EB61AD4DE36E}"/>
    <cellStyle name="Normal 6 17 14" xfId="16424" xr:uid="{4ABE804D-492F-4C47-8863-03EFD2CD54B0}"/>
    <cellStyle name="Normal 6 17 2" xfId="16425" xr:uid="{6C630B9D-65A3-42F6-B490-51644B0BBF6D}"/>
    <cellStyle name="Normal 6 17 2 10" xfId="16426" xr:uid="{F7C48976-121A-4411-84EE-005D34C90B6D}"/>
    <cellStyle name="Normal 6 17 2 11" xfId="16427" xr:uid="{9E93C859-F04D-4B29-989B-04197E2B3659}"/>
    <cellStyle name="Normal 6 17 2 12" xfId="16428" xr:uid="{F13A74BF-C29F-4EFB-9FA6-877910F98D6C}"/>
    <cellStyle name="Normal 6 17 2 13" xfId="16429" xr:uid="{98C8601D-6A7C-411E-8566-EB4D7F1ED595}"/>
    <cellStyle name="Normal 6 17 2 2" xfId="16430" xr:uid="{BDFC9830-84FC-49C8-87CC-0FC085F1B803}"/>
    <cellStyle name="Normal 6 17 2 2 10" xfId="16431" xr:uid="{949A9DD2-9C1F-4939-BB02-F41CD3AE0CA8}"/>
    <cellStyle name="Normal 6 17 2 2 11" xfId="16432" xr:uid="{35DBC992-E91E-4314-BE0B-5BA27459DC2B}"/>
    <cellStyle name="Normal 6 17 2 2 2" xfId="16433" xr:uid="{7F6F70B3-9B95-403E-A6D0-60B5D5BD41AE}"/>
    <cellStyle name="Normal 6 17 2 2 2 2" xfId="16434" xr:uid="{CDDE3C1F-E7E5-464A-9DDD-501A0AAB0DD9}"/>
    <cellStyle name="Normal 6 17 2 2 2 2 2" xfId="16435" xr:uid="{1B499778-2FA5-48BE-A333-17EFF19103EC}"/>
    <cellStyle name="Normal 6 17 2 2 2 3" xfId="16436" xr:uid="{1442F601-EEA0-4F05-8082-4D5A46B3C66C}"/>
    <cellStyle name="Normal 6 17 2 2 2 4" xfId="16437" xr:uid="{78882A1B-2315-497C-B177-A90590403D5E}"/>
    <cellStyle name="Normal 6 17 2 2 2 5" xfId="16438" xr:uid="{09C99F7D-8256-4F8D-AB6B-9D7C62627876}"/>
    <cellStyle name="Normal 6 17 2 2 3" xfId="16439" xr:uid="{D59AC93C-EA06-4343-8209-6F826692326A}"/>
    <cellStyle name="Normal 6 17 2 2 3 2" xfId="16440" xr:uid="{E14EE491-B6B4-4310-9047-79C5FD619475}"/>
    <cellStyle name="Normal 6 17 2 2 4" xfId="16441" xr:uid="{F15DDF16-78A4-468C-8313-F6641B0B01DD}"/>
    <cellStyle name="Normal 6 17 2 2 5" xfId="16442" xr:uid="{0BEE8525-811A-409F-9954-A6E3682BAC1A}"/>
    <cellStyle name="Normal 6 17 2 2 6" xfId="16443" xr:uid="{D6BD1196-F0DA-4371-A30E-C04CDA7302A2}"/>
    <cellStyle name="Normal 6 17 2 2 7" xfId="16444" xr:uid="{00A19963-2375-49B1-9063-67AC2952949F}"/>
    <cellStyle name="Normal 6 17 2 2 8" xfId="16445" xr:uid="{EEF72250-ADC4-4B38-A397-AC128BA0A439}"/>
    <cellStyle name="Normal 6 17 2 2 9" xfId="16446" xr:uid="{A18B22CF-575D-4064-821D-09EBD84D3456}"/>
    <cellStyle name="Normal 6 17 2 3" xfId="16447" xr:uid="{F0E231CA-EF0C-4BA8-8EB2-8185DBE06308}"/>
    <cellStyle name="Normal 6 17 2 3 2" xfId="16448" xr:uid="{F5439D2D-8356-459C-B27D-24E510D9EDCF}"/>
    <cellStyle name="Normal 6 17 2 3 2 2" xfId="16449" xr:uid="{23FE308C-B21F-467E-9AEE-8EDBF2A115D9}"/>
    <cellStyle name="Normal 6 17 2 3 3" xfId="16450" xr:uid="{A3DB9B60-0B84-40EB-90DA-0DC1328F6897}"/>
    <cellStyle name="Normal 6 17 2 3 4" xfId="16451" xr:uid="{B48E5B60-DF94-42DE-BCBB-BFAB41EBFE9F}"/>
    <cellStyle name="Normal 6 17 2 3 5" xfId="16452" xr:uid="{907FFF09-4117-44F3-873A-5DF6F6CB53B7}"/>
    <cellStyle name="Normal 6 17 2 4" xfId="16453" xr:uid="{71390786-0043-4476-A797-BF905358DA5F}"/>
    <cellStyle name="Normal 6 17 2 4 2" xfId="16454" xr:uid="{FE4AB40C-096F-4B6F-8440-08A867FCC168}"/>
    <cellStyle name="Normal 6 17 2 5" xfId="16455" xr:uid="{CBD22192-B6DA-4E25-ACFB-D9FECC43FF41}"/>
    <cellStyle name="Normal 6 17 2 6" xfId="16456" xr:uid="{6C460062-CF6E-495D-A255-563C980B05A3}"/>
    <cellStyle name="Normal 6 17 2 7" xfId="16457" xr:uid="{87999D61-94BD-4549-A04D-168D7C5757C6}"/>
    <cellStyle name="Normal 6 17 2 8" xfId="16458" xr:uid="{81410DC3-843B-4837-8721-A6A0FDB69059}"/>
    <cellStyle name="Normal 6 17 2 9" xfId="16459" xr:uid="{FA6C23D2-E5E0-4444-A8DA-D341C9EA33A2}"/>
    <cellStyle name="Normal 6 17 3" xfId="16460" xr:uid="{C44452F7-A88F-46A9-BBE7-288480360839}"/>
    <cellStyle name="Normal 6 17 3 10" xfId="16461" xr:uid="{6AB574BF-762C-400B-8A7B-C0857A486F07}"/>
    <cellStyle name="Normal 6 17 3 11" xfId="16462" xr:uid="{3B4DF5FC-CE36-48AE-A53F-0BA3BAE29E76}"/>
    <cellStyle name="Normal 6 17 3 2" xfId="16463" xr:uid="{542045E1-1507-4834-8282-9DED3B5B9A7F}"/>
    <cellStyle name="Normal 6 17 3 2 2" xfId="16464" xr:uid="{05A266C3-056F-4E7D-8BDD-0059E72D1295}"/>
    <cellStyle name="Normal 6 17 3 2 2 2" xfId="16465" xr:uid="{F2606D32-6E8C-4A79-8838-45D374AF6EFA}"/>
    <cellStyle name="Normal 6 17 3 2 3" xfId="16466" xr:uid="{98B7ABAF-9759-4B51-AE4C-27DC2FBC2F7F}"/>
    <cellStyle name="Normal 6 17 3 2 4" xfId="16467" xr:uid="{380F0708-341A-42D5-8A16-8DC0B6060748}"/>
    <cellStyle name="Normal 6 17 3 2 5" xfId="16468" xr:uid="{D1FE9128-AED8-476C-A2F7-53B125D715E7}"/>
    <cellStyle name="Normal 6 17 3 3" xfId="16469" xr:uid="{8D2485C6-895E-421D-BBA6-DE7379710572}"/>
    <cellStyle name="Normal 6 17 3 3 2" xfId="16470" xr:uid="{AAA2677D-BE8C-4044-B9BA-47D064CE9715}"/>
    <cellStyle name="Normal 6 17 3 4" xfId="16471" xr:uid="{0BC51C64-6A11-4B53-A1D4-42BA147B8CBB}"/>
    <cellStyle name="Normal 6 17 3 5" xfId="16472" xr:uid="{606CCB62-2986-4976-ADA4-4E7E7A4B8A9C}"/>
    <cellStyle name="Normal 6 17 3 6" xfId="16473" xr:uid="{EB84EF5B-F2F5-4CDB-819E-9D030E5E0B2D}"/>
    <cellStyle name="Normal 6 17 3 7" xfId="16474" xr:uid="{85FDF395-8F2E-45AF-B0A3-5FE3A76F62B4}"/>
    <cellStyle name="Normal 6 17 3 8" xfId="16475" xr:uid="{87CBA58F-A7C6-46C9-B97E-D72F209637D9}"/>
    <cellStyle name="Normal 6 17 3 9" xfId="16476" xr:uid="{A80B178A-B1B7-47C6-8693-98F934439ECC}"/>
    <cellStyle name="Normal 6 17 4" xfId="16477" xr:uid="{84AE8C4E-9876-4A07-B840-1D00BB44C13B}"/>
    <cellStyle name="Normal 6 17 4 2" xfId="16478" xr:uid="{55480B30-9D99-4ED3-8C5B-1071B0147DF1}"/>
    <cellStyle name="Normal 6 17 4 2 2" xfId="16479" xr:uid="{490A7550-F491-48AC-9BD7-8356C391D3A2}"/>
    <cellStyle name="Normal 6 17 4 3" xfId="16480" xr:uid="{2669BD21-79CF-4942-A1EC-7EC6411B0279}"/>
    <cellStyle name="Normal 6 17 4 4" xfId="16481" xr:uid="{263C09FE-1D8E-4F1F-9724-C7FBC7A99A3A}"/>
    <cellStyle name="Normal 6 17 4 5" xfId="16482" xr:uid="{374D2FE4-ED18-4D1A-9E5A-27DD0ED6C464}"/>
    <cellStyle name="Normal 6 17 5" xfId="16483" xr:uid="{6B798274-9167-4E69-870F-A7FE522906B6}"/>
    <cellStyle name="Normal 6 17 5 2" xfId="16484" xr:uid="{C87AB00A-9593-48B8-8E54-06753924D88C}"/>
    <cellStyle name="Normal 6 17 6" xfId="16485" xr:uid="{50576543-8DF2-4044-AEA8-70EFA8126134}"/>
    <cellStyle name="Normal 6 17 7" xfId="16486" xr:uid="{2151365D-512B-49CA-8852-6DFDFBD8610C}"/>
    <cellStyle name="Normal 6 17 8" xfId="16487" xr:uid="{5B663F46-E662-44C8-AB6A-040B3A74ACF5}"/>
    <cellStyle name="Normal 6 17 9" xfId="16488" xr:uid="{580E4C1D-570F-4A81-A9FE-474E46DDA878}"/>
    <cellStyle name="Normal 6 18" xfId="16489" xr:uid="{503BA2E6-42B9-4115-B03E-A29BF9608FEC}"/>
    <cellStyle name="Normal 6 18 10" xfId="16490" xr:uid="{DC2B3D13-5D99-4A2E-B534-AC35B0269841}"/>
    <cellStyle name="Normal 6 18 11" xfId="16491" xr:uid="{E2399E74-4C63-4676-A991-5D9C4A902DD3}"/>
    <cellStyle name="Normal 6 18 12" xfId="16492" xr:uid="{510D5642-13EA-498C-8B5F-A3E77374E30E}"/>
    <cellStyle name="Normal 6 18 13" xfId="16493" xr:uid="{4B1E383E-1EB1-4DD3-B06B-91B55B8EB37F}"/>
    <cellStyle name="Normal 6 18 14" xfId="16494" xr:uid="{D6281B44-74A6-4949-8B12-21305FA55617}"/>
    <cellStyle name="Normal 6 18 2" xfId="16495" xr:uid="{72AD0232-8518-4148-92E5-3B0DE543244D}"/>
    <cellStyle name="Normal 6 18 2 10" xfId="16496" xr:uid="{EE0238B6-3CE8-4EC1-9D7A-A9C9F8DD5577}"/>
    <cellStyle name="Normal 6 18 2 11" xfId="16497" xr:uid="{678CE1A4-B05C-4113-B932-46EDF17BA3C1}"/>
    <cellStyle name="Normal 6 18 2 12" xfId="16498" xr:uid="{587C7404-6078-4B5F-8D7F-07CC4AB92C86}"/>
    <cellStyle name="Normal 6 18 2 13" xfId="16499" xr:uid="{C58D23AC-AD8A-46C9-B60A-B7FF323A90D0}"/>
    <cellStyle name="Normal 6 18 2 2" xfId="16500" xr:uid="{A46A91BB-60DE-480A-B6AC-DFB569A3A283}"/>
    <cellStyle name="Normal 6 18 2 2 10" xfId="16501" xr:uid="{B44C8507-A798-4851-A946-115D4C932276}"/>
    <cellStyle name="Normal 6 18 2 2 11" xfId="16502" xr:uid="{07C87AA7-4C79-4CBA-81C7-E0FA131A5BC8}"/>
    <cellStyle name="Normal 6 18 2 2 2" xfId="16503" xr:uid="{247AB125-ADBD-4F2E-AA05-1689A2FCAAA2}"/>
    <cellStyle name="Normal 6 18 2 2 2 2" xfId="16504" xr:uid="{1CFF77B8-4C26-4E0C-8FEE-96B37646E9A2}"/>
    <cellStyle name="Normal 6 18 2 2 2 2 2" xfId="16505" xr:uid="{CFEDDA17-FE87-48BD-9C4A-906185A0542F}"/>
    <cellStyle name="Normal 6 18 2 2 2 3" xfId="16506" xr:uid="{D8A98B82-C7FB-492C-AF9D-7C03421EBD6F}"/>
    <cellStyle name="Normal 6 18 2 2 2 4" xfId="16507" xr:uid="{2F573B02-0665-4403-9DD0-E144FA30EF49}"/>
    <cellStyle name="Normal 6 18 2 2 2 5" xfId="16508" xr:uid="{31FDE253-0643-402E-8035-EDB328CD3046}"/>
    <cellStyle name="Normal 6 18 2 2 3" xfId="16509" xr:uid="{CA4733DA-FE73-4F11-9D39-FDFC788C626F}"/>
    <cellStyle name="Normal 6 18 2 2 3 2" xfId="16510" xr:uid="{C5A228E1-A557-4F4B-A275-C53C03406C75}"/>
    <cellStyle name="Normal 6 18 2 2 4" xfId="16511" xr:uid="{88C5007F-E55E-4FF1-A1A3-A3F4D98030E9}"/>
    <cellStyle name="Normal 6 18 2 2 5" xfId="16512" xr:uid="{927C1826-B84D-43C1-A769-50360FDAF3C0}"/>
    <cellStyle name="Normal 6 18 2 2 6" xfId="16513" xr:uid="{B962C6AF-6AB6-4178-87AA-9612B21C1B60}"/>
    <cellStyle name="Normal 6 18 2 2 7" xfId="16514" xr:uid="{5A457C8D-AF81-4310-81B8-A8FF50074515}"/>
    <cellStyle name="Normal 6 18 2 2 8" xfId="16515" xr:uid="{B489764F-192A-4889-9679-924B6706A6C8}"/>
    <cellStyle name="Normal 6 18 2 2 9" xfId="16516" xr:uid="{4C270641-57BF-4AF8-8082-121B698C720D}"/>
    <cellStyle name="Normal 6 18 2 3" xfId="16517" xr:uid="{50D13A70-545D-4313-8224-9D4F98D96ADD}"/>
    <cellStyle name="Normal 6 18 2 3 2" xfId="16518" xr:uid="{B78BFC27-E04C-4AB2-A379-6306E527A542}"/>
    <cellStyle name="Normal 6 18 2 3 2 2" xfId="16519" xr:uid="{F993C8D0-6A62-4B3B-898C-202D56644E94}"/>
    <cellStyle name="Normal 6 18 2 3 3" xfId="16520" xr:uid="{A7160CF4-BE9D-4E02-8C49-47680B247FCD}"/>
    <cellStyle name="Normal 6 18 2 3 4" xfId="16521" xr:uid="{A2A2ED7E-5EB3-445E-B48D-E0B937F39102}"/>
    <cellStyle name="Normal 6 18 2 3 5" xfId="16522" xr:uid="{B53FC9C6-1D04-4B0A-8602-A34FC67F7E88}"/>
    <cellStyle name="Normal 6 18 2 4" xfId="16523" xr:uid="{4CD6E527-C552-4FFF-94E3-1AC04DBD0A73}"/>
    <cellStyle name="Normal 6 18 2 4 2" xfId="16524" xr:uid="{EE1499C8-F963-42D3-BF96-5ED53B0E8531}"/>
    <cellStyle name="Normal 6 18 2 5" xfId="16525" xr:uid="{77F5DC7F-BBDD-42F5-BBC7-F801E5980762}"/>
    <cellStyle name="Normal 6 18 2 6" xfId="16526" xr:uid="{39AC3A1B-ECC2-48B9-94F5-D67CE971EEDD}"/>
    <cellStyle name="Normal 6 18 2 7" xfId="16527" xr:uid="{C65FF2DC-0A50-4C3E-8BA1-12B27BEBB89D}"/>
    <cellStyle name="Normal 6 18 2 8" xfId="16528" xr:uid="{82274B70-2C2E-4D9F-A421-BE82F54593ED}"/>
    <cellStyle name="Normal 6 18 2 9" xfId="16529" xr:uid="{5DB9F97C-5914-40AA-A441-8C8269D3127D}"/>
    <cellStyle name="Normal 6 18 3" xfId="16530" xr:uid="{AD543D61-6F8F-41B5-8E97-B0E8C6C532F3}"/>
    <cellStyle name="Normal 6 18 3 10" xfId="16531" xr:uid="{8B26104D-31D5-40BC-B7B9-49CF69EF26B2}"/>
    <cellStyle name="Normal 6 18 3 11" xfId="16532" xr:uid="{4D1EBBFB-4A7C-4271-B40A-71736BE42960}"/>
    <cellStyle name="Normal 6 18 3 2" xfId="16533" xr:uid="{9CE36C01-DAF2-4A25-BA7E-7AD047898DAE}"/>
    <cellStyle name="Normal 6 18 3 2 2" xfId="16534" xr:uid="{48F7A77E-8E20-44FD-BD0A-5107B56C18BA}"/>
    <cellStyle name="Normal 6 18 3 2 2 2" xfId="16535" xr:uid="{92BAD45B-5332-4F71-8EAC-43AF0E748718}"/>
    <cellStyle name="Normal 6 18 3 2 3" xfId="16536" xr:uid="{EF32B657-4F32-4A78-B0AF-75E6FFC4E923}"/>
    <cellStyle name="Normal 6 18 3 2 4" xfId="16537" xr:uid="{C81F2580-BF2D-450F-83EA-FA3046487723}"/>
    <cellStyle name="Normal 6 18 3 2 5" xfId="16538" xr:uid="{6A013918-9C6B-41EB-B823-DAA481807B95}"/>
    <cellStyle name="Normal 6 18 3 3" xfId="16539" xr:uid="{8E0C1C1B-CF4E-4C5C-8C01-7ADECE7A69D2}"/>
    <cellStyle name="Normal 6 18 3 3 2" xfId="16540" xr:uid="{FA9DA725-41E8-4387-B5EF-84503E060D27}"/>
    <cellStyle name="Normal 6 18 3 4" xfId="16541" xr:uid="{55CC2128-9C0D-4638-927F-0D1DDB5D7576}"/>
    <cellStyle name="Normal 6 18 3 5" xfId="16542" xr:uid="{83CD8842-2D47-451F-AB7F-E47DE9DAA2C8}"/>
    <cellStyle name="Normal 6 18 3 6" xfId="16543" xr:uid="{A9926C0B-5813-4E05-83F9-10B9EBDC193A}"/>
    <cellStyle name="Normal 6 18 3 7" xfId="16544" xr:uid="{597E1061-24D1-4919-BDC1-456C5F804FA9}"/>
    <cellStyle name="Normal 6 18 3 8" xfId="16545" xr:uid="{57A25EB2-582A-4EAA-80A2-7160CA7F21FF}"/>
    <cellStyle name="Normal 6 18 3 9" xfId="16546" xr:uid="{B4505C3D-C295-436F-A620-C3D8D6B70915}"/>
    <cellStyle name="Normal 6 18 4" xfId="16547" xr:uid="{8475BCF7-DBD3-4C48-AC7C-A9F1E031D689}"/>
    <cellStyle name="Normal 6 18 4 2" xfId="16548" xr:uid="{39BDF660-0EF9-4039-9B82-72A7AFE5DA39}"/>
    <cellStyle name="Normal 6 18 4 2 2" xfId="16549" xr:uid="{78008013-79DD-4AD0-A729-B5EFF0A30F68}"/>
    <cellStyle name="Normal 6 18 4 3" xfId="16550" xr:uid="{E0510AF3-97DA-45BC-96D5-3445F3B8325E}"/>
    <cellStyle name="Normal 6 18 4 4" xfId="16551" xr:uid="{DE8F5B78-70E0-4134-AA56-7DFFEC77043D}"/>
    <cellStyle name="Normal 6 18 4 5" xfId="16552" xr:uid="{BA26087B-736C-4BAF-B893-C96D131C9062}"/>
    <cellStyle name="Normal 6 18 5" xfId="16553" xr:uid="{52F533E2-F1C7-4774-A137-B374193E2938}"/>
    <cellStyle name="Normal 6 18 5 2" xfId="16554" xr:uid="{787B5404-A660-4966-9AF7-88E416325B18}"/>
    <cellStyle name="Normal 6 18 6" xfId="16555" xr:uid="{E05E87F6-DEF0-47C4-B0AA-A9564EF5EC22}"/>
    <cellStyle name="Normal 6 18 7" xfId="16556" xr:uid="{20B1F959-00F7-4821-8450-F09819B60B19}"/>
    <cellStyle name="Normal 6 18 8" xfId="16557" xr:uid="{6A6BE447-0C66-4A01-867A-F17F4FCA82F5}"/>
    <cellStyle name="Normal 6 18 9" xfId="16558" xr:uid="{2A741E2D-E36E-4ACE-AE7A-1EE4B8091476}"/>
    <cellStyle name="Normal 6 19" xfId="16559" xr:uid="{748A78EE-585B-483F-B5EF-5DAA48C3999B}"/>
    <cellStyle name="Normal 6 19 10" xfId="16560" xr:uid="{F790D76A-FEEA-4073-B27A-52D54D621647}"/>
    <cellStyle name="Normal 6 19 11" xfId="16561" xr:uid="{0902F44F-F85E-4407-865E-08D355749995}"/>
    <cellStyle name="Normal 6 19 12" xfId="16562" xr:uid="{B88AF3B5-A26D-45CD-AA2C-E29D057D8668}"/>
    <cellStyle name="Normal 6 19 13" xfId="16563" xr:uid="{3329DB43-8B61-42B0-A034-426CA36739F2}"/>
    <cellStyle name="Normal 6 19 14" xfId="16564" xr:uid="{E4662C40-5DFD-4F89-9DB8-E3FCB63731E1}"/>
    <cellStyle name="Normal 6 19 2" xfId="16565" xr:uid="{AC023444-E70E-4C64-A10F-8A3A0AE86EDB}"/>
    <cellStyle name="Normal 6 19 2 10" xfId="16566" xr:uid="{E0DDF88A-6ED9-4361-8065-1D7815AB1378}"/>
    <cellStyle name="Normal 6 19 2 11" xfId="16567" xr:uid="{074A69C4-7313-4F34-874E-660E5742BFF3}"/>
    <cellStyle name="Normal 6 19 2 12" xfId="16568" xr:uid="{DC76783F-B442-4974-8B4A-4D6E25367C7C}"/>
    <cellStyle name="Normal 6 19 2 13" xfId="16569" xr:uid="{BB1D41CC-CCC9-4DBA-B860-83D35AE8C1F0}"/>
    <cellStyle name="Normal 6 19 2 2" xfId="16570" xr:uid="{BDA6B062-B2D7-41E2-A57B-BAC875145B98}"/>
    <cellStyle name="Normal 6 19 2 2 10" xfId="16571" xr:uid="{116B6A3D-E054-4253-B350-3614D3553DA9}"/>
    <cellStyle name="Normal 6 19 2 2 11" xfId="16572" xr:uid="{8F4B8479-B7D1-427F-95E5-735FDCD118AE}"/>
    <cellStyle name="Normal 6 19 2 2 2" xfId="16573" xr:uid="{72B1D43C-E49E-4E18-AF08-EC723D97AE0B}"/>
    <cellStyle name="Normal 6 19 2 2 2 2" xfId="16574" xr:uid="{DBA4E36A-8702-4756-9EE1-E47C6EC4AE39}"/>
    <cellStyle name="Normal 6 19 2 2 2 2 2" xfId="16575" xr:uid="{C0D25E51-8817-4B38-A95A-DCD37BDE866F}"/>
    <cellStyle name="Normal 6 19 2 2 2 3" xfId="16576" xr:uid="{2089BB56-4E1E-4FEA-BF78-67772FCADCA3}"/>
    <cellStyle name="Normal 6 19 2 2 2 4" xfId="16577" xr:uid="{396F3EBA-C8FD-46F8-A4F9-5C55E00A5A00}"/>
    <cellStyle name="Normal 6 19 2 2 2 5" xfId="16578" xr:uid="{84DC4B93-49B9-444A-959B-138D4F9CA362}"/>
    <cellStyle name="Normal 6 19 2 2 3" xfId="16579" xr:uid="{D1A77F0E-37C6-49E6-AB70-854A68334905}"/>
    <cellStyle name="Normal 6 19 2 2 3 2" xfId="16580" xr:uid="{D4F9C482-DAFD-4763-82A6-416EBD07554D}"/>
    <cellStyle name="Normal 6 19 2 2 4" xfId="16581" xr:uid="{7D3E5400-6E27-4B0E-8BFA-3B9BB6CA7C10}"/>
    <cellStyle name="Normal 6 19 2 2 5" xfId="16582" xr:uid="{DCD63A15-84A8-4A55-9FB1-6C8228B40CBE}"/>
    <cellStyle name="Normal 6 19 2 2 6" xfId="16583" xr:uid="{9DE930C4-F179-4985-AF38-DADE1BD3AF9F}"/>
    <cellStyle name="Normal 6 19 2 2 7" xfId="16584" xr:uid="{C74F9A16-DEDD-4ADE-B179-474E2C126455}"/>
    <cellStyle name="Normal 6 19 2 2 8" xfId="16585" xr:uid="{5FC591DA-811D-489A-8AD7-7E7088FC103C}"/>
    <cellStyle name="Normal 6 19 2 2 9" xfId="16586" xr:uid="{E4B34129-94DA-4CD6-A658-455CF089A0E8}"/>
    <cellStyle name="Normal 6 19 2 3" xfId="16587" xr:uid="{5B3C8EBE-8D05-41E1-8DDF-6D637B6C5B9A}"/>
    <cellStyle name="Normal 6 19 2 3 2" xfId="16588" xr:uid="{29C4B621-BF8F-485C-A6BA-BCFE07F3C83B}"/>
    <cellStyle name="Normal 6 19 2 3 2 2" xfId="16589" xr:uid="{ED98DFDC-6F32-450F-BA2E-3DB70D5E58A9}"/>
    <cellStyle name="Normal 6 19 2 3 3" xfId="16590" xr:uid="{186895F1-F0FC-42E4-97BB-43C3B1E0B5E4}"/>
    <cellStyle name="Normal 6 19 2 3 4" xfId="16591" xr:uid="{04F42FFB-1152-4A8D-B5E6-78D9733C8FF0}"/>
    <cellStyle name="Normal 6 19 2 3 5" xfId="16592" xr:uid="{A2F3084D-E8E0-485C-938D-9793B825269C}"/>
    <cellStyle name="Normal 6 19 2 4" xfId="16593" xr:uid="{BEB04474-1700-4883-97C3-0C8668B0727D}"/>
    <cellStyle name="Normal 6 19 2 4 2" xfId="16594" xr:uid="{4E98C748-FF57-4FA3-99E9-8C227AC56F03}"/>
    <cellStyle name="Normal 6 19 2 5" xfId="16595" xr:uid="{B0ECA0F6-C34D-4908-BCD9-E60C73755E66}"/>
    <cellStyle name="Normal 6 19 2 6" xfId="16596" xr:uid="{7683426D-0327-410C-BACF-2A554A13A917}"/>
    <cellStyle name="Normal 6 19 2 7" xfId="16597" xr:uid="{22432EFE-493F-441B-B847-4C64355DDDDC}"/>
    <cellStyle name="Normal 6 19 2 8" xfId="16598" xr:uid="{21E6EC9D-9D5D-43FF-AE56-1CBA1F635BA1}"/>
    <cellStyle name="Normal 6 19 2 9" xfId="16599" xr:uid="{42D1B9B3-5FEC-4718-916F-6C3BEEE59C91}"/>
    <cellStyle name="Normal 6 19 3" xfId="16600" xr:uid="{BBC16C81-65F3-4E2C-8359-62CD27FA16EF}"/>
    <cellStyle name="Normal 6 19 3 10" xfId="16601" xr:uid="{A9C51C73-4EE1-49F1-A264-D95DCB681A61}"/>
    <cellStyle name="Normal 6 19 3 11" xfId="16602" xr:uid="{D42D0C52-E3E7-4BBB-823D-FDF2343AC397}"/>
    <cellStyle name="Normal 6 19 3 2" xfId="16603" xr:uid="{8EEC2448-4682-4B1A-86B8-F84DB860399B}"/>
    <cellStyle name="Normal 6 19 3 2 2" xfId="16604" xr:uid="{4A599280-D6DE-45D7-9AA8-A35E5E3EC162}"/>
    <cellStyle name="Normal 6 19 3 2 2 2" xfId="16605" xr:uid="{0B154C12-1356-417D-BCF8-6EC421B30245}"/>
    <cellStyle name="Normal 6 19 3 2 3" xfId="16606" xr:uid="{669C7C03-18AB-437D-93DD-E19E7341CB5D}"/>
    <cellStyle name="Normal 6 19 3 2 4" xfId="16607" xr:uid="{F87C066D-2E78-4E5B-A93E-68FBD1F85D16}"/>
    <cellStyle name="Normal 6 19 3 2 5" xfId="16608" xr:uid="{C4958E2A-8D4C-4992-A994-56B96F063E75}"/>
    <cellStyle name="Normal 6 19 3 3" xfId="16609" xr:uid="{CE1051B2-4805-47EF-841E-2F3E058893AD}"/>
    <cellStyle name="Normal 6 19 3 3 2" xfId="16610" xr:uid="{A110AA88-24BC-40F7-8D2A-3B8F6F2479F3}"/>
    <cellStyle name="Normal 6 19 3 4" xfId="16611" xr:uid="{8C9AE47D-6FAB-460F-A9D1-4AA63DCBFC82}"/>
    <cellStyle name="Normal 6 19 3 5" xfId="16612" xr:uid="{FB497BCA-EDF7-4B42-A039-94F3137BE4CF}"/>
    <cellStyle name="Normal 6 19 3 6" xfId="16613" xr:uid="{E12DB063-CD91-4B54-8CF2-52F36FB3354D}"/>
    <cellStyle name="Normal 6 19 3 7" xfId="16614" xr:uid="{BBC362A0-E7E8-4F29-B28D-370529E5CE16}"/>
    <cellStyle name="Normal 6 19 3 8" xfId="16615" xr:uid="{70ADEDEF-61EE-49B1-9EAC-3EE272361FF6}"/>
    <cellStyle name="Normal 6 19 3 9" xfId="16616" xr:uid="{3F890EC8-9FDF-4D50-8401-963090E9B4AA}"/>
    <cellStyle name="Normal 6 19 4" xfId="16617" xr:uid="{411B9CEB-FD22-431D-9DE6-6A02ED394DE8}"/>
    <cellStyle name="Normal 6 19 4 2" xfId="16618" xr:uid="{AAF5E34E-A98C-43F2-9281-81D00AF2DC72}"/>
    <cellStyle name="Normal 6 19 4 2 2" xfId="16619" xr:uid="{4AE86D6B-C0F2-411E-9DAB-13B8E8628728}"/>
    <cellStyle name="Normal 6 19 4 3" xfId="16620" xr:uid="{879F4C8E-5380-4B47-839E-11C3DAED79A4}"/>
    <cellStyle name="Normal 6 19 4 4" xfId="16621" xr:uid="{D2798D83-7ADA-47E1-AD50-0CA6CDEF82E7}"/>
    <cellStyle name="Normal 6 19 4 5" xfId="16622" xr:uid="{A84625BC-6DAD-41CE-B651-76F745D2E5EA}"/>
    <cellStyle name="Normal 6 19 5" xfId="16623" xr:uid="{C3079743-E7E2-4FFF-B163-3E2997114D9E}"/>
    <cellStyle name="Normal 6 19 5 2" xfId="16624" xr:uid="{7714B639-40FC-4060-A76A-A13359239C21}"/>
    <cellStyle name="Normal 6 19 6" xfId="16625" xr:uid="{2C9CCBD1-2A0E-4C01-B867-73E1C2BCC39C}"/>
    <cellStyle name="Normal 6 19 7" xfId="16626" xr:uid="{19B3670C-D4DB-407D-BA0B-9D5867EDF45C}"/>
    <cellStyle name="Normal 6 19 8" xfId="16627" xr:uid="{49C18BD9-3C88-4055-813C-CEC59C83573D}"/>
    <cellStyle name="Normal 6 19 9" xfId="16628" xr:uid="{0EE8BB92-9D9A-4804-9DA0-5B097D71BF46}"/>
    <cellStyle name="Normal 6 2" xfId="16629" xr:uid="{A61EC75C-AC7E-4D98-8A79-DD5F5A7A3EDA}"/>
    <cellStyle name="Normal 6 2 10" xfId="16630" xr:uid="{03CBF13B-ED31-4A02-B2B7-AA1FC258975B}"/>
    <cellStyle name="Normal 6 2 11" xfId="16631" xr:uid="{6FC84776-C428-4901-8ECE-3C8FBF799877}"/>
    <cellStyle name="Normal 6 2 12" xfId="16632" xr:uid="{DC459D6D-62F4-42EF-ACC3-E4190EB81580}"/>
    <cellStyle name="Normal 6 2 13" xfId="16633" xr:uid="{D6230282-AE93-4EAA-BFA8-CABDF4EADE4B}"/>
    <cellStyle name="Normal 6 2 14" xfId="16634" xr:uid="{563F4B09-72AA-4BD7-9380-F22F4561DCB1}"/>
    <cellStyle name="Normal 6 2 15" xfId="16635" xr:uid="{6807FB0D-E8D5-4267-A1AA-106425E2A54A}"/>
    <cellStyle name="Normal 6 2 16" xfId="16636" xr:uid="{FA27BD52-A09F-4849-9ED3-C9A6E35BB3E2}"/>
    <cellStyle name="Normal 6 2 17" xfId="16637" xr:uid="{CFCCD61E-E24B-4A3B-816E-71CB21C81B83}"/>
    <cellStyle name="Normal 6 2 2" xfId="16638" xr:uid="{7F27542F-AF7A-430B-949A-95646C7C1403}"/>
    <cellStyle name="Normal 6 2 2 10" xfId="16639" xr:uid="{BFCBB583-D6C9-44DA-855A-061354094BAF}"/>
    <cellStyle name="Normal 6 2 2 11" xfId="16640" xr:uid="{9CA9D19B-C618-4614-9467-6B041B3CEB00}"/>
    <cellStyle name="Normal 6 2 2 12" xfId="16641" xr:uid="{05467740-1DE5-4E8F-80AB-197BEFCF989C}"/>
    <cellStyle name="Normal 6 2 2 13" xfId="16642" xr:uid="{408B6902-188D-4A20-84DA-1B737B31A22B}"/>
    <cellStyle name="Normal 6 2 2 2" xfId="16643" xr:uid="{3090D5F9-5DC6-4531-9014-DA33316E03F5}"/>
    <cellStyle name="Normal 6 2 2 2 10" xfId="16644" xr:uid="{53EEF791-F30C-406C-8CC8-1DE0EDA22285}"/>
    <cellStyle name="Normal 6 2 2 2 11" xfId="16645" xr:uid="{DEF2A04C-FA5F-489D-A6A1-E7491744EFA3}"/>
    <cellStyle name="Normal 6 2 2 2 2" xfId="16646" xr:uid="{742CCD56-48C7-4126-AA25-E201040C1325}"/>
    <cellStyle name="Normal 6 2 2 2 2 2" xfId="16647" xr:uid="{70FD1308-B4F5-48EE-9030-E2C4685EE926}"/>
    <cellStyle name="Normal 6 2 2 2 2 2 2" xfId="16648" xr:uid="{5806559C-7393-4C23-B279-4FD6B3614C2D}"/>
    <cellStyle name="Normal 6 2 2 2 2 3" xfId="16649" xr:uid="{D2736860-DCF7-486C-8801-296E7DF247A0}"/>
    <cellStyle name="Normal 6 2 2 2 2 4" xfId="16650" xr:uid="{167B6E77-4D3D-40CC-B2AC-6C94EA352FB4}"/>
    <cellStyle name="Normal 6 2 2 2 2 5" xfId="16651" xr:uid="{00DEB8D9-2024-4746-B657-FB8FC99250DB}"/>
    <cellStyle name="Normal 6 2 2 2 3" xfId="16652" xr:uid="{97C2E08A-6B24-45EB-9C1A-6B825355971A}"/>
    <cellStyle name="Normal 6 2 2 2 3 2" xfId="16653" xr:uid="{08EADE04-5AF6-4C2F-91CF-C156F48E50A4}"/>
    <cellStyle name="Normal 6 2 2 2 4" xfId="16654" xr:uid="{5F685396-283E-40E5-A90E-6FEE195E6CD8}"/>
    <cellStyle name="Normal 6 2 2 2 5" xfId="16655" xr:uid="{35D071B3-A681-4ECF-8D3F-8F11AF770B23}"/>
    <cellStyle name="Normal 6 2 2 2 6" xfId="16656" xr:uid="{EAFD1F64-8D6F-4A5A-BF21-A1B99D504886}"/>
    <cellStyle name="Normal 6 2 2 2 7" xfId="16657" xr:uid="{671FEF55-24BE-4DB0-A6F4-0A0C47C2F231}"/>
    <cellStyle name="Normal 6 2 2 2 8" xfId="16658" xr:uid="{EA936C61-18FA-4F72-9BDB-203D2522ECA3}"/>
    <cellStyle name="Normal 6 2 2 2 9" xfId="16659" xr:uid="{B665B9F1-44A5-4CD6-8012-52046691D7CE}"/>
    <cellStyle name="Normal 6 2 2 3" xfId="16660" xr:uid="{74C56C72-3988-4C44-8FFC-8F6CDE04000C}"/>
    <cellStyle name="Normal 6 2 2 3 2" xfId="16661" xr:uid="{4E4E1F52-9A6E-4403-B458-A3687ECE7E05}"/>
    <cellStyle name="Normal 6 2 2 3 2 2" xfId="16662" xr:uid="{4A14E591-C37A-4D6D-B9E4-47D87B2C6E07}"/>
    <cellStyle name="Normal 6 2 2 3 3" xfId="16663" xr:uid="{0657C204-F138-4EDD-840B-4F527507C038}"/>
    <cellStyle name="Normal 6 2 2 3 4" xfId="16664" xr:uid="{38653B61-3257-4B55-B6CD-8669F1C92FD9}"/>
    <cellStyle name="Normal 6 2 2 3 5" xfId="16665" xr:uid="{21A9AE89-50CD-4251-AC31-31777C23CAEB}"/>
    <cellStyle name="Normal 6 2 2 4" xfId="16666" xr:uid="{EA2B118D-B757-497F-8081-93C8BF17227A}"/>
    <cellStyle name="Normal 6 2 2 4 2" xfId="16667" xr:uid="{A6E5F016-8D53-42FE-A631-DBA438A6632A}"/>
    <cellStyle name="Normal 6 2 2 5" xfId="16668" xr:uid="{76674E2A-BEA1-4435-A292-059950B44605}"/>
    <cellStyle name="Normal 6 2 2 6" xfId="16669" xr:uid="{0C75E0E3-532D-4AB0-ABF3-0A849595ED5F}"/>
    <cellStyle name="Normal 6 2 2 7" xfId="16670" xr:uid="{4B835EA6-85BF-4DBA-89EF-8ECC82AD9E72}"/>
    <cellStyle name="Normal 6 2 2 8" xfId="16671" xr:uid="{BF8BABFC-B928-4267-BE3C-477949A44D23}"/>
    <cellStyle name="Normal 6 2 2 9" xfId="16672" xr:uid="{7B336DB1-FABC-4EFB-93E5-859894C958F0}"/>
    <cellStyle name="Normal 6 2 3" xfId="16673" xr:uid="{6FAEBF5E-1FEB-47FB-989C-31562DBD6D51}"/>
    <cellStyle name="Normal 6 2 3 10" xfId="16674" xr:uid="{F7848E17-E352-4AD2-BEFC-5529AA0C1A55}"/>
    <cellStyle name="Normal 6 2 3 11" xfId="16675" xr:uid="{F609F2A3-A97E-44B2-9EFE-C4B0BE6C369A}"/>
    <cellStyle name="Normal 6 2 3 2" xfId="16676" xr:uid="{C383B4E7-98F0-45D4-81D3-2B2894C281F6}"/>
    <cellStyle name="Normal 6 2 3 2 2" xfId="16677" xr:uid="{5F4DEAC1-7E84-463F-B8DD-549F2C34A56B}"/>
    <cellStyle name="Normal 6 2 3 2 2 2" xfId="16678" xr:uid="{78781A2E-5DD7-4050-B729-15DD2B69849C}"/>
    <cellStyle name="Normal 6 2 3 2 3" xfId="16679" xr:uid="{C4D25C22-C417-4BDC-9CBD-F94C1D3B0325}"/>
    <cellStyle name="Normal 6 2 3 2 4" xfId="16680" xr:uid="{0DEB09EC-FF33-443A-BF6B-538193076FA0}"/>
    <cellStyle name="Normal 6 2 3 2 5" xfId="16681" xr:uid="{7ED0A950-905E-4010-B07D-948585F396ED}"/>
    <cellStyle name="Normal 6 2 3 3" xfId="16682" xr:uid="{907C79BE-B9F5-4988-AB39-DC009C44E8C6}"/>
    <cellStyle name="Normal 6 2 3 3 2" xfId="16683" xr:uid="{F6A2ABD8-4483-45EE-A1D5-F49C8D2C737B}"/>
    <cellStyle name="Normal 6 2 3 4" xfId="16684" xr:uid="{5B3F42BA-C58D-45F8-99B9-EE6DBE3A68A2}"/>
    <cellStyle name="Normal 6 2 3 5" xfId="16685" xr:uid="{0B0A6BD5-2701-497A-819E-96E2C19917C0}"/>
    <cellStyle name="Normal 6 2 3 6" xfId="16686" xr:uid="{A74FB6F3-3BB6-4F37-824B-1A16260F1BE2}"/>
    <cellStyle name="Normal 6 2 3 7" xfId="16687" xr:uid="{21D36C7E-38CF-490B-9BA1-C81364816F42}"/>
    <cellStyle name="Normal 6 2 3 8" xfId="16688" xr:uid="{D7AF9558-CD9A-4642-A93D-0C68326A4C96}"/>
    <cellStyle name="Normal 6 2 3 9" xfId="16689" xr:uid="{C8B5E882-75A8-49BE-A67A-6ED819BBCAFF}"/>
    <cellStyle name="Normal 6 2 4" xfId="16690" xr:uid="{DA2FA50B-6535-4EA2-B73E-72479671C7DE}"/>
    <cellStyle name="Normal 6 2 4 2" xfId="16691" xr:uid="{43C91603-EBCD-415C-8959-77945C7BBBCA}"/>
    <cellStyle name="Normal 6 2 4 2 2" xfId="16692" xr:uid="{B0642947-A47E-4939-A1A5-9E09C5EFBC1E}"/>
    <cellStyle name="Normal 6 2 4 3" xfId="16693" xr:uid="{BC9BC6A9-EFCA-420C-98E7-519A89050AC1}"/>
    <cellStyle name="Normal 6 2 4 4" xfId="16694" xr:uid="{AEDEE42F-A558-4902-A0CE-23EC98FD5036}"/>
    <cellStyle name="Normal 6 2 4 5" xfId="16695" xr:uid="{D88BD58A-60EF-41C1-ACC2-B20BB566AACE}"/>
    <cellStyle name="Normal 6 2 5" xfId="16696" xr:uid="{5D9FED12-FD97-4978-8845-305CD420B1F9}"/>
    <cellStyle name="Normal 6 2 5 2" xfId="16697" xr:uid="{F9F0248B-9F82-4044-8C71-32FC21297723}"/>
    <cellStyle name="Normal 6 2 6" xfId="16698" xr:uid="{4C5B0C33-3639-460B-8A69-109C3AF9D64A}"/>
    <cellStyle name="Normal 6 2 7" xfId="16699" xr:uid="{78B0AE26-88A9-470F-8F92-A698179EC7B7}"/>
    <cellStyle name="Normal 6 2 8" xfId="16700" xr:uid="{A7F01263-13A3-4459-BCCD-DE9F2596EB21}"/>
    <cellStyle name="Normal 6 2 9" xfId="16701" xr:uid="{DE3ADB1F-52FF-41D1-83F4-D3398118A82C}"/>
    <cellStyle name="Normal 6 20" xfId="16702" xr:uid="{52FC74F5-A4D3-4B2D-A7CF-3BA2FF4D8944}"/>
    <cellStyle name="Normal 6 20 10" xfId="16703" xr:uid="{C8D8CEA3-3CD8-4899-9BDD-87A45C641A99}"/>
    <cellStyle name="Normal 6 20 11" xfId="16704" xr:uid="{07DBE3DD-B0C7-4E5F-BE35-A58A934C7B15}"/>
    <cellStyle name="Normal 6 20 12" xfId="16705" xr:uid="{69940E58-81E1-415F-A9F0-EFEB5DB08A24}"/>
    <cellStyle name="Normal 6 20 13" xfId="16706" xr:uid="{DBC03A33-3A63-498E-AE67-AB4124F12A47}"/>
    <cellStyle name="Normal 6 20 14" xfId="16707" xr:uid="{F68400A4-1593-48A2-A954-7D04EF3182B1}"/>
    <cellStyle name="Normal 6 20 2" xfId="16708" xr:uid="{3C7816A3-7AE7-4375-9A7F-9832DF2F9D5F}"/>
    <cellStyle name="Normal 6 20 2 10" xfId="16709" xr:uid="{33CDB079-551C-4667-B9F6-1D387CB55B14}"/>
    <cellStyle name="Normal 6 20 2 11" xfId="16710" xr:uid="{87CE5A9E-641E-47B0-9C67-51134FE2F00A}"/>
    <cellStyle name="Normal 6 20 2 12" xfId="16711" xr:uid="{3BE9A626-A258-4E02-870B-1B7B01865835}"/>
    <cellStyle name="Normal 6 20 2 13" xfId="16712" xr:uid="{CBF6AE0A-DA55-4A69-8DFE-77BF36D81999}"/>
    <cellStyle name="Normal 6 20 2 2" xfId="16713" xr:uid="{9773F80D-7C1E-4C5D-B80C-3A7895DE17FD}"/>
    <cellStyle name="Normal 6 20 2 2 10" xfId="16714" xr:uid="{EC1EDE0D-23FC-4947-8C05-E96AFFEE4AC8}"/>
    <cellStyle name="Normal 6 20 2 2 11" xfId="16715" xr:uid="{7E2B7E27-BEF2-4049-94A1-4D1D23F8D55F}"/>
    <cellStyle name="Normal 6 20 2 2 2" xfId="16716" xr:uid="{D2E468A2-9AD4-4A0F-A975-68EEB34CB9BC}"/>
    <cellStyle name="Normal 6 20 2 2 2 2" xfId="16717" xr:uid="{72CC7C12-EBCC-4108-BCBA-EDAC30A9C7C4}"/>
    <cellStyle name="Normal 6 20 2 2 2 2 2" xfId="16718" xr:uid="{DEC152E1-2C36-4ADF-9786-A3239D37AB9C}"/>
    <cellStyle name="Normal 6 20 2 2 2 3" xfId="16719" xr:uid="{7B4F4E0A-819D-45A1-A500-8AD3A5712852}"/>
    <cellStyle name="Normal 6 20 2 2 2 4" xfId="16720" xr:uid="{3AB8E343-7B75-4D18-921B-4C601D2D7CDD}"/>
    <cellStyle name="Normal 6 20 2 2 2 5" xfId="16721" xr:uid="{3320704C-7CDC-4CED-9C18-18FC617BE189}"/>
    <cellStyle name="Normal 6 20 2 2 3" xfId="16722" xr:uid="{C9B04315-E42B-4174-BFDC-EC9F00D696D3}"/>
    <cellStyle name="Normal 6 20 2 2 3 2" xfId="16723" xr:uid="{9ABE3C2B-2406-4FE9-B249-99F78C7D19E1}"/>
    <cellStyle name="Normal 6 20 2 2 4" xfId="16724" xr:uid="{99B13B87-53FF-41B9-BD2E-5CA98D6139CE}"/>
    <cellStyle name="Normal 6 20 2 2 5" xfId="16725" xr:uid="{653248F1-B214-4523-8EA0-25B0E8E95F65}"/>
    <cellStyle name="Normal 6 20 2 2 6" xfId="16726" xr:uid="{45C2A98F-7C50-4AD8-BC02-98A11FA730FE}"/>
    <cellStyle name="Normal 6 20 2 2 7" xfId="16727" xr:uid="{62A356B5-943B-472E-8256-C9D32A163B1E}"/>
    <cellStyle name="Normal 6 20 2 2 8" xfId="16728" xr:uid="{8B6A8BE5-82AB-4B2C-87A0-8ED4C55EAC78}"/>
    <cellStyle name="Normal 6 20 2 2 9" xfId="16729" xr:uid="{4E940329-5AF7-472E-9984-3FA19EDBA76F}"/>
    <cellStyle name="Normal 6 20 2 3" xfId="16730" xr:uid="{6D9F5CD6-7D90-47E3-9176-6B15755081D9}"/>
    <cellStyle name="Normal 6 20 2 3 2" xfId="16731" xr:uid="{3BF48432-14A9-4B67-AB54-FCF9277A3FA1}"/>
    <cellStyle name="Normal 6 20 2 3 2 2" xfId="16732" xr:uid="{C3F9BCDA-5A98-4CEB-84FC-33F8A3890E51}"/>
    <cellStyle name="Normal 6 20 2 3 3" xfId="16733" xr:uid="{29A2FF52-66CB-42B5-8FB0-79A2E25844B1}"/>
    <cellStyle name="Normal 6 20 2 3 4" xfId="16734" xr:uid="{D16495E0-6DD4-4B27-8F35-47BC0FD48C5D}"/>
    <cellStyle name="Normal 6 20 2 3 5" xfId="16735" xr:uid="{19166E15-08FB-43FA-A01B-63FA830F4411}"/>
    <cellStyle name="Normal 6 20 2 4" xfId="16736" xr:uid="{AC68963C-6E2D-4B8F-81D5-D6B7134C9EB5}"/>
    <cellStyle name="Normal 6 20 2 4 2" xfId="16737" xr:uid="{7B55BBF4-4C5D-4A88-9559-6097522A5436}"/>
    <cellStyle name="Normal 6 20 2 5" xfId="16738" xr:uid="{A014D1D3-AEF4-4DD8-88C0-408D725D96F5}"/>
    <cellStyle name="Normal 6 20 2 6" xfId="16739" xr:uid="{4A7771C4-711A-4B84-B6D2-C9E1B3EEF666}"/>
    <cellStyle name="Normal 6 20 2 7" xfId="16740" xr:uid="{2C339681-8D60-4ECB-A833-09CC69EE02A4}"/>
    <cellStyle name="Normal 6 20 2 8" xfId="16741" xr:uid="{E010DDE6-B3CB-47E7-ADEC-6DA753E3B767}"/>
    <cellStyle name="Normal 6 20 2 9" xfId="16742" xr:uid="{A5E2CF2C-B892-4D0F-8970-CC8BEF651874}"/>
    <cellStyle name="Normal 6 20 3" xfId="16743" xr:uid="{E1F8DBEA-F5E3-4C37-88F8-13E03263BEF3}"/>
    <cellStyle name="Normal 6 20 3 10" xfId="16744" xr:uid="{928D62D4-F8DA-4533-AB65-E5925B4065E9}"/>
    <cellStyle name="Normal 6 20 3 11" xfId="16745" xr:uid="{E89368DE-305A-4688-AFF6-72D27303AB0F}"/>
    <cellStyle name="Normal 6 20 3 2" xfId="16746" xr:uid="{3FBB0D55-F499-494E-93A9-A82CE751E4AB}"/>
    <cellStyle name="Normal 6 20 3 2 2" xfId="16747" xr:uid="{66B18E31-94CA-4D80-A5CA-67E72F0D6773}"/>
    <cellStyle name="Normal 6 20 3 2 2 2" xfId="16748" xr:uid="{44D63A8A-6A50-47A0-867E-1DDCEDF32DCB}"/>
    <cellStyle name="Normal 6 20 3 2 3" xfId="16749" xr:uid="{529A0265-880E-4162-9DEF-B524E692EFA0}"/>
    <cellStyle name="Normal 6 20 3 2 4" xfId="16750" xr:uid="{C663CEA2-80DE-4492-814B-76899DB98C11}"/>
    <cellStyle name="Normal 6 20 3 2 5" xfId="16751" xr:uid="{C842B5FA-2042-4CE1-87EC-847B6808A276}"/>
    <cellStyle name="Normal 6 20 3 3" xfId="16752" xr:uid="{3D5364EB-D0DD-4C36-92A9-76C8B59F8BFF}"/>
    <cellStyle name="Normal 6 20 3 3 2" xfId="16753" xr:uid="{806CD07B-4316-483A-94B0-A05D6EEFD52E}"/>
    <cellStyle name="Normal 6 20 3 4" xfId="16754" xr:uid="{5658F0CF-D3F9-4B75-9B5F-75B14909A4B6}"/>
    <cellStyle name="Normal 6 20 3 5" xfId="16755" xr:uid="{4AFDAF1B-EF95-4071-8675-E2B21399F684}"/>
    <cellStyle name="Normal 6 20 3 6" xfId="16756" xr:uid="{814CDD22-DCAA-4717-9614-83BC111049BF}"/>
    <cellStyle name="Normal 6 20 3 7" xfId="16757" xr:uid="{36C0D78E-C189-4033-9164-039F763D4EBC}"/>
    <cellStyle name="Normal 6 20 3 8" xfId="16758" xr:uid="{CA938A9C-8689-4703-9D6F-E9824A02FE1A}"/>
    <cellStyle name="Normal 6 20 3 9" xfId="16759" xr:uid="{59E3A028-AE69-4321-B301-10CC48310097}"/>
    <cellStyle name="Normal 6 20 4" xfId="16760" xr:uid="{2A3415A4-1075-4AEF-A161-BB69B1D34DF4}"/>
    <cellStyle name="Normal 6 20 4 2" xfId="16761" xr:uid="{7E59C6AA-C8B4-4F12-A04B-B53E1EB05F64}"/>
    <cellStyle name="Normal 6 20 4 2 2" xfId="16762" xr:uid="{E9AC18B0-B752-4D11-BA69-46EA8BFC26AF}"/>
    <cellStyle name="Normal 6 20 4 3" xfId="16763" xr:uid="{B714EB62-A259-4807-9F79-6A8446F45C7D}"/>
    <cellStyle name="Normal 6 20 4 4" xfId="16764" xr:uid="{314A9649-6E95-4D18-A28B-B2F7E6DBDC40}"/>
    <cellStyle name="Normal 6 20 4 5" xfId="16765" xr:uid="{4744EC18-1755-4E31-9B4F-A47C7E9B4BFE}"/>
    <cellStyle name="Normal 6 20 5" xfId="16766" xr:uid="{B95512B2-D3F5-42EC-8541-EA6A28A0550F}"/>
    <cellStyle name="Normal 6 20 5 2" xfId="16767" xr:uid="{3082CFBE-89FA-4360-8823-7B143762EE45}"/>
    <cellStyle name="Normal 6 20 6" xfId="16768" xr:uid="{721873BD-3E5E-47D8-9CEB-81D0771A43A8}"/>
    <cellStyle name="Normal 6 20 7" xfId="16769" xr:uid="{B640F638-35DE-4ACE-9A33-5B4BC702FF33}"/>
    <cellStyle name="Normal 6 20 8" xfId="16770" xr:uid="{50BDB447-80FC-4EA9-B0A1-5B45E10A4EED}"/>
    <cellStyle name="Normal 6 20 9" xfId="16771" xr:uid="{06FD5D38-70CB-4EF2-8782-361AFC0C0604}"/>
    <cellStyle name="Normal 6 21" xfId="16772" xr:uid="{5C88ADDF-4191-4664-B407-EB227CE4889C}"/>
    <cellStyle name="Normal 6 21 10" xfId="16773" xr:uid="{A9E1268F-5B7C-45FD-BEE1-4CEDB2823E7D}"/>
    <cellStyle name="Normal 6 21 11" xfId="16774" xr:uid="{AF9270AF-E867-40BC-B0F9-058A4FB7108B}"/>
    <cellStyle name="Normal 6 21 12" xfId="16775" xr:uid="{09327580-145F-4A62-8049-743D0388BF75}"/>
    <cellStyle name="Normal 6 21 13" xfId="16776" xr:uid="{4164FA64-0321-42CA-BE29-D114B30489C4}"/>
    <cellStyle name="Normal 6 21 14" xfId="16777" xr:uid="{9D8EA2FC-FB6B-480A-84BF-29A1DC090C42}"/>
    <cellStyle name="Normal 6 21 2" xfId="16778" xr:uid="{1C0E57BB-36D7-48D7-9BCD-F58E60A035FB}"/>
    <cellStyle name="Normal 6 21 2 10" xfId="16779" xr:uid="{BF1610DE-DA68-4C01-9AF3-193C22CBBF84}"/>
    <cellStyle name="Normal 6 21 2 11" xfId="16780" xr:uid="{49CECC77-7CB0-4244-8A98-CA5D608E096D}"/>
    <cellStyle name="Normal 6 21 2 12" xfId="16781" xr:uid="{CDC1D361-6196-4983-A422-05D5ADE1C98F}"/>
    <cellStyle name="Normal 6 21 2 2" xfId="16782" xr:uid="{7FB4962C-B252-4EAC-BE7F-C6A1A3EAFF79}"/>
    <cellStyle name="Normal 6 21 2 2 10" xfId="16783" xr:uid="{86A570AE-44E3-467B-80C3-14A95557F9CB}"/>
    <cellStyle name="Normal 6 21 2 2 11" xfId="16784" xr:uid="{6E489F70-8648-4C25-97CF-0CB6D6482780}"/>
    <cellStyle name="Normal 6 21 2 2 2" xfId="16785" xr:uid="{1989D41F-7A48-47C9-90F0-DF0104B4E8AD}"/>
    <cellStyle name="Normal 6 21 2 2 2 2" xfId="16786" xr:uid="{E18F3681-F99B-401B-BF34-0A8D30AD7ABB}"/>
    <cellStyle name="Normal 6 21 2 2 2 2 2" xfId="16787" xr:uid="{F27072EF-B835-4FC9-A2D8-3B57F2FC1DE7}"/>
    <cellStyle name="Normal 6 21 2 2 2 3" xfId="16788" xr:uid="{34A57957-5C1B-4C15-89B3-0D7044E04BBB}"/>
    <cellStyle name="Normal 6 21 2 2 2 4" xfId="16789" xr:uid="{1A19122B-9619-4FD1-97F1-110253A128C2}"/>
    <cellStyle name="Normal 6 21 2 2 2 5" xfId="16790" xr:uid="{3109A4F1-3925-4BD6-A5EB-6004A3C927F4}"/>
    <cellStyle name="Normal 6 21 2 2 3" xfId="16791" xr:uid="{41B2E63B-ECB9-4D36-9B39-43659911B3C6}"/>
    <cellStyle name="Normal 6 21 2 2 3 2" xfId="16792" xr:uid="{97D9A7DB-F247-4200-8126-E955764303F2}"/>
    <cellStyle name="Normal 6 21 2 2 4" xfId="16793" xr:uid="{88848E84-9E97-4FA2-9A85-033802168319}"/>
    <cellStyle name="Normal 6 21 2 2 5" xfId="16794" xr:uid="{8C503C3C-EBE9-4676-B8B9-4C43559B9BED}"/>
    <cellStyle name="Normal 6 21 2 2 6" xfId="16795" xr:uid="{FF7321BB-D729-4504-9682-97443FA715AD}"/>
    <cellStyle name="Normal 6 21 2 2 7" xfId="16796" xr:uid="{60FA5F36-9A37-4C4B-8D24-8652124B6523}"/>
    <cellStyle name="Normal 6 21 2 2 8" xfId="16797" xr:uid="{825AF711-EE4D-460A-8874-92E3225268CB}"/>
    <cellStyle name="Normal 6 21 2 2 9" xfId="16798" xr:uid="{76B87CBA-62A6-4FC2-B246-576FB6C9FADC}"/>
    <cellStyle name="Normal 6 21 2 3" xfId="16799" xr:uid="{A4560C35-5F84-4357-959F-AE2675EC3847}"/>
    <cellStyle name="Normal 6 21 2 3 2" xfId="16800" xr:uid="{D0EE1177-FB9D-4F5B-9981-1736D49E28F5}"/>
    <cellStyle name="Normal 6 21 2 3 2 2" xfId="16801" xr:uid="{A27C2D36-B0A0-4A9B-9F1C-4A9C99FC036B}"/>
    <cellStyle name="Normal 6 21 2 3 3" xfId="16802" xr:uid="{E95AD26C-1E40-4196-8236-7B718E46A4D4}"/>
    <cellStyle name="Normal 6 21 2 3 4" xfId="16803" xr:uid="{E0D0AB75-C96D-4C20-A513-1E3B07EC1A1E}"/>
    <cellStyle name="Normal 6 21 2 3 5" xfId="16804" xr:uid="{48E1FCC2-E725-4F22-B3A5-0631B3CC562E}"/>
    <cellStyle name="Normal 6 21 2 4" xfId="16805" xr:uid="{F0B6997E-F80B-4636-A69F-3661748AB82B}"/>
    <cellStyle name="Normal 6 21 2 4 2" xfId="16806" xr:uid="{1F7DF6F9-8DE3-4CDA-BCCA-BE559C86C3CB}"/>
    <cellStyle name="Normal 6 21 2 5" xfId="16807" xr:uid="{FE9D062D-F950-413F-AC4A-5DE3D8E5498D}"/>
    <cellStyle name="Normal 6 21 2 6" xfId="16808" xr:uid="{8787CB9F-3BC0-4073-AF73-F8F8BF10A79C}"/>
    <cellStyle name="Normal 6 21 2 7" xfId="16809" xr:uid="{3D3F5F34-7E23-477B-A427-3E1CAF0430B8}"/>
    <cellStyle name="Normal 6 21 2 8" xfId="16810" xr:uid="{4DB24B81-6120-496E-A9F1-1125A26C80CB}"/>
    <cellStyle name="Normal 6 21 2 9" xfId="16811" xr:uid="{0811435F-46A5-402C-916D-EDBFEB11AF5C}"/>
    <cellStyle name="Normal 6 21 3" xfId="16812" xr:uid="{2A2904E2-335A-48EE-B288-68C8157B02A1}"/>
    <cellStyle name="Normal 6 21 3 10" xfId="16813" xr:uid="{349AC03B-6A98-429C-9F60-72BA9E1D815B}"/>
    <cellStyle name="Normal 6 21 3 11" xfId="16814" xr:uid="{F8724600-FC24-4257-87AB-642665D051FF}"/>
    <cellStyle name="Normal 6 21 3 2" xfId="16815" xr:uid="{EE3A7A0F-2A51-483B-A16F-8C842786DA46}"/>
    <cellStyle name="Normal 6 21 3 2 2" xfId="16816" xr:uid="{D308F2DF-CF23-43AD-AB10-BC65B03AEAD8}"/>
    <cellStyle name="Normal 6 21 3 2 2 2" xfId="16817" xr:uid="{2403D3D8-EE98-49E4-8DAC-6E357D06BE0E}"/>
    <cellStyle name="Normal 6 21 3 2 3" xfId="16818" xr:uid="{4AD91AA0-81F6-4329-BA4D-B9BF2770629A}"/>
    <cellStyle name="Normal 6 21 3 2 4" xfId="16819" xr:uid="{5FE5294D-186A-447C-9B6B-12FB90C11A89}"/>
    <cellStyle name="Normal 6 21 3 2 5" xfId="16820" xr:uid="{05AE4A6F-C813-419F-8D37-E4F4D0E3DBDA}"/>
    <cellStyle name="Normal 6 21 3 3" xfId="16821" xr:uid="{912136A7-C89D-4C12-B79A-360D5A6FCD69}"/>
    <cellStyle name="Normal 6 21 3 3 2" xfId="16822" xr:uid="{2FC09C07-8E0C-4E74-906F-3F495EC83767}"/>
    <cellStyle name="Normal 6 21 3 4" xfId="16823" xr:uid="{636DBD5A-EA98-46DC-BD6D-8555432E806E}"/>
    <cellStyle name="Normal 6 21 3 5" xfId="16824" xr:uid="{2A01AEF0-6D49-4207-8313-7F346413B279}"/>
    <cellStyle name="Normal 6 21 3 6" xfId="16825" xr:uid="{0AB99D8B-5594-4C4A-88B6-C4E9882F6D99}"/>
    <cellStyle name="Normal 6 21 3 7" xfId="16826" xr:uid="{A9BCD58D-AE0D-430F-9F4A-5B0B63D91168}"/>
    <cellStyle name="Normal 6 21 3 8" xfId="16827" xr:uid="{6FB5657F-1A79-408B-A0C5-0513C7939F2B}"/>
    <cellStyle name="Normal 6 21 3 9" xfId="16828" xr:uid="{C7D8A18F-67B3-4E8F-B174-126337CAED7F}"/>
    <cellStyle name="Normal 6 21 4" xfId="16829" xr:uid="{C5600FFE-25CB-43C4-AD6F-F204029AC5CD}"/>
    <cellStyle name="Normal 6 21 4 2" xfId="16830" xr:uid="{B8A053F5-492A-4685-9C03-140C640C3CA3}"/>
    <cellStyle name="Normal 6 21 4 2 2" xfId="16831" xr:uid="{F1954974-B26F-47E7-AB5B-6F5547C7BC88}"/>
    <cellStyle name="Normal 6 21 4 3" xfId="16832" xr:uid="{8BAE4710-CD4D-447C-BD05-078424B8E4C7}"/>
    <cellStyle name="Normal 6 21 4 4" xfId="16833" xr:uid="{8F9C06DA-F1E4-47A3-ACA2-D624E00846A5}"/>
    <cellStyle name="Normal 6 21 4 5" xfId="16834" xr:uid="{388600D5-4181-44CB-9FEB-DF33ECF5A7FC}"/>
    <cellStyle name="Normal 6 21 5" xfId="16835" xr:uid="{826836D2-3F24-4637-BF75-BF71E692DC86}"/>
    <cellStyle name="Normal 6 21 5 2" xfId="16836" xr:uid="{EF92F79F-CFDB-45FA-8C59-21148FDA4B8A}"/>
    <cellStyle name="Normal 6 21 6" xfId="16837" xr:uid="{297CE367-4FF5-4205-BC54-0B8578906EC7}"/>
    <cellStyle name="Normal 6 21 7" xfId="16838" xr:uid="{7DCDFED0-864D-4197-92C9-0179C15E2271}"/>
    <cellStyle name="Normal 6 21 8" xfId="16839" xr:uid="{EA974D1F-0871-4286-A6C3-0F8DE4D93027}"/>
    <cellStyle name="Normal 6 21 9" xfId="16840" xr:uid="{09B1F7DC-863A-46A1-B6A4-567917094532}"/>
    <cellStyle name="Normal 6 22" xfId="16841" xr:uid="{BA5F242F-7273-4D54-B45E-AEBCA0439066}"/>
    <cellStyle name="Normal 6 23" xfId="16842" xr:uid="{A2AE7EFA-0AF4-4FCA-8CD8-518D372B0462}"/>
    <cellStyle name="Normal 6 24" xfId="16843" xr:uid="{24A48E2F-5BA3-40E9-90EE-12BC3135F46B}"/>
    <cellStyle name="Normal 6 25" xfId="16844" xr:uid="{0D2C0E98-0D94-40A9-914C-C16B0F8688D7}"/>
    <cellStyle name="Normal 6 26" xfId="16845" xr:uid="{71D9CF68-BF13-474A-A47D-4B9EDB045355}"/>
    <cellStyle name="Normal 6 27" xfId="16846" xr:uid="{FC22682E-5EFD-4CB2-8F49-F433E56B372C}"/>
    <cellStyle name="Normal 6 28" xfId="16847" xr:uid="{EE535DA7-3411-4D9C-A29A-B0C520681451}"/>
    <cellStyle name="Normal 6 29" xfId="16848" xr:uid="{1F6CD212-AA52-48EE-9F7F-E40AC758CBE4}"/>
    <cellStyle name="Normal 6 3" xfId="16849" xr:uid="{83CE5180-6CA9-4375-97F6-1EB3B56780FB}"/>
    <cellStyle name="Normal 6 3 10" xfId="16850" xr:uid="{6DBD0D7E-53B8-4E97-A3ED-95DF71D3A58A}"/>
    <cellStyle name="Normal 6 3 11" xfId="16851" xr:uid="{531FC300-1A6A-4D93-8CA5-A6B1F4AFA480}"/>
    <cellStyle name="Normal 6 3 12" xfId="16852" xr:uid="{B2FBE267-59B0-4DC4-8471-42E9FFB7D61C}"/>
    <cellStyle name="Normal 6 3 13" xfId="16853" xr:uid="{DE5EED3B-9AAC-4617-BCFE-D681BC35CE44}"/>
    <cellStyle name="Normal 6 3 14" xfId="16854" xr:uid="{18A70F31-036C-46D7-84EA-2AC3FC99326C}"/>
    <cellStyle name="Normal 6 3 2" xfId="16855" xr:uid="{ADD597EE-2DE4-4DA2-828D-DFFFCB30329B}"/>
    <cellStyle name="Normal 6 3 2 10" xfId="16856" xr:uid="{E6C1AA38-9B59-4F52-8123-29B882DB667A}"/>
    <cellStyle name="Normal 6 3 2 11" xfId="16857" xr:uid="{340273B3-1320-45C4-9F0C-0E7C75D65369}"/>
    <cellStyle name="Normal 6 3 2 12" xfId="16858" xr:uid="{79841E5D-2049-4039-BBF3-35F2CE720049}"/>
    <cellStyle name="Normal 6 3 2 13" xfId="16859" xr:uid="{030CFFB3-D55E-4719-8556-9C07E70B094D}"/>
    <cellStyle name="Normal 6 3 2 2" xfId="16860" xr:uid="{17D70FD7-863A-4E85-97BE-DAF2DF4AA881}"/>
    <cellStyle name="Normal 6 3 2 2 10" xfId="16861" xr:uid="{89D6D52F-FC37-42BA-AD2C-AFC5B2926425}"/>
    <cellStyle name="Normal 6 3 2 2 11" xfId="16862" xr:uid="{9AFAED4C-8EE3-4152-A95E-312444C614A8}"/>
    <cellStyle name="Normal 6 3 2 2 2" xfId="16863" xr:uid="{4BBD4F86-572B-4460-B94E-7D177AFEAB53}"/>
    <cellStyle name="Normal 6 3 2 2 2 2" xfId="16864" xr:uid="{B8846E45-186A-434D-B620-25FBBAA1788E}"/>
    <cellStyle name="Normal 6 3 2 2 2 2 2" xfId="16865" xr:uid="{363456EF-A584-491C-9089-B21A9C5E689C}"/>
    <cellStyle name="Normal 6 3 2 2 2 3" xfId="16866" xr:uid="{AC20D025-B30B-41A9-A9E4-DFF042482E7B}"/>
    <cellStyle name="Normal 6 3 2 2 2 4" xfId="16867" xr:uid="{E4F7226F-FD50-4BB8-98FB-8339C6AA7CBD}"/>
    <cellStyle name="Normal 6 3 2 2 2 5" xfId="16868" xr:uid="{05A734E9-E8FA-4F30-8D8E-45A72725F39B}"/>
    <cellStyle name="Normal 6 3 2 2 3" xfId="16869" xr:uid="{8B66B8A2-3896-4EE8-BF9A-D782B400ADC9}"/>
    <cellStyle name="Normal 6 3 2 2 3 2" xfId="16870" xr:uid="{D2661078-A2A9-4C5A-A9EC-F69E397F0D34}"/>
    <cellStyle name="Normal 6 3 2 2 4" xfId="16871" xr:uid="{A1892C15-4658-44AE-A09F-1B2E1BD32E5F}"/>
    <cellStyle name="Normal 6 3 2 2 5" xfId="16872" xr:uid="{61667921-55D4-4765-9ED2-A94C2C13F320}"/>
    <cellStyle name="Normal 6 3 2 2 6" xfId="16873" xr:uid="{7323F833-63DC-46D6-BF49-9627B38CBE2E}"/>
    <cellStyle name="Normal 6 3 2 2 7" xfId="16874" xr:uid="{C23FBA42-921E-47D5-9727-83390022490A}"/>
    <cellStyle name="Normal 6 3 2 2 8" xfId="16875" xr:uid="{B3443280-7DA0-48B8-B047-B0B199BC1347}"/>
    <cellStyle name="Normal 6 3 2 2 9" xfId="16876" xr:uid="{9B5C82E7-F0BD-44C8-8BA7-3CB22A215304}"/>
    <cellStyle name="Normal 6 3 2 3" xfId="16877" xr:uid="{1ADAD7F7-7CCF-441D-A274-868638292601}"/>
    <cellStyle name="Normal 6 3 2 3 2" xfId="16878" xr:uid="{65919F32-5278-4217-8678-3F9995E30AE0}"/>
    <cellStyle name="Normal 6 3 2 3 2 2" xfId="16879" xr:uid="{F035F9B6-C01C-424A-8671-6599FE38D132}"/>
    <cellStyle name="Normal 6 3 2 3 3" xfId="16880" xr:uid="{E3E847A4-F6E1-4843-AFB9-0593FCA40BF2}"/>
    <cellStyle name="Normal 6 3 2 3 4" xfId="16881" xr:uid="{D2808A27-EE8F-4E95-BD0E-3598C7151F8D}"/>
    <cellStyle name="Normal 6 3 2 3 5" xfId="16882" xr:uid="{9B8455F3-BA50-40EE-B58E-1F6480CA2957}"/>
    <cellStyle name="Normal 6 3 2 4" xfId="16883" xr:uid="{C068C058-E14B-4A50-81C0-FD3E6EE1151A}"/>
    <cellStyle name="Normal 6 3 2 4 2" xfId="16884" xr:uid="{DE273F0C-E00B-4463-A6B3-F65D191DAC76}"/>
    <cellStyle name="Normal 6 3 2 5" xfId="16885" xr:uid="{0799D612-BDEE-42AE-A63F-4E31FBD5C8A5}"/>
    <cellStyle name="Normal 6 3 2 6" xfId="16886" xr:uid="{90FFECC5-C258-41E3-ACEF-BED2C6057B93}"/>
    <cellStyle name="Normal 6 3 2 7" xfId="16887" xr:uid="{272E8A49-D046-4CB2-9BFB-C41B963D35D8}"/>
    <cellStyle name="Normal 6 3 2 8" xfId="16888" xr:uid="{4E58BC5D-8E47-4AF1-B18B-C6D8CA22FB4E}"/>
    <cellStyle name="Normal 6 3 2 9" xfId="16889" xr:uid="{47C09C8D-A3ED-4E78-AAD7-D057C3061228}"/>
    <cellStyle name="Normal 6 3 3" xfId="16890" xr:uid="{A57484CA-7954-4A66-9763-A5BB29937CA0}"/>
    <cellStyle name="Normal 6 3 3 10" xfId="16891" xr:uid="{9E21EBDB-798D-4D3F-A9A1-5B8347DDE4E5}"/>
    <cellStyle name="Normal 6 3 3 11" xfId="16892" xr:uid="{137F7ED0-EEBB-4C55-8486-2A6C5C166085}"/>
    <cellStyle name="Normal 6 3 3 2" xfId="16893" xr:uid="{FCD3EAC1-E503-48E7-B6E9-CFDD676AE5FC}"/>
    <cellStyle name="Normal 6 3 3 2 2" xfId="16894" xr:uid="{1BF0576A-F9DB-46E7-959F-7D5749C6B4FC}"/>
    <cellStyle name="Normal 6 3 3 2 2 2" xfId="16895" xr:uid="{9D4BA8CC-8B64-4369-B272-BC35C6507B0F}"/>
    <cellStyle name="Normal 6 3 3 2 3" xfId="16896" xr:uid="{DC0FA17E-DC22-4A3A-AE0C-4372FC47E1BF}"/>
    <cellStyle name="Normal 6 3 3 2 4" xfId="16897" xr:uid="{8FDE957E-4E80-4D65-B3C1-61E0D83589D3}"/>
    <cellStyle name="Normal 6 3 3 2 5" xfId="16898" xr:uid="{E2F3C094-21D5-4017-B242-BB2581EB15CB}"/>
    <cellStyle name="Normal 6 3 3 3" xfId="16899" xr:uid="{C98D3BA7-EDBD-4F17-AC47-C3E167273FD0}"/>
    <cellStyle name="Normal 6 3 3 3 2" xfId="16900" xr:uid="{B9999956-BE41-409D-BF5C-2A81740007A0}"/>
    <cellStyle name="Normal 6 3 3 4" xfId="16901" xr:uid="{1B106B55-FFC8-4295-BFD5-F784460662B2}"/>
    <cellStyle name="Normal 6 3 3 5" xfId="16902" xr:uid="{3ACDC81A-1E92-4590-9458-F6331F210AD9}"/>
    <cellStyle name="Normal 6 3 3 6" xfId="16903" xr:uid="{1BDA6F08-F8E4-4CE5-9152-A3F1566835D7}"/>
    <cellStyle name="Normal 6 3 3 7" xfId="16904" xr:uid="{A99BACBF-9BD1-45BE-8B59-A06FD0D5C77F}"/>
    <cellStyle name="Normal 6 3 3 8" xfId="16905" xr:uid="{60808439-3B10-4CBA-9C1A-2857220B5F1F}"/>
    <cellStyle name="Normal 6 3 3 9" xfId="16906" xr:uid="{73511976-24B8-4F7C-8446-A6757DF4255B}"/>
    <cellStyle name="Normal 6 3 4" xfId="16907" xr:uid="{8209760B-4447-4E4B-89E5-86EB2D841CF3}"/>
    <cellStyle name="Normal 6 3 4 2" xfId="16908" xr:uid="{642E6F9D-3AD3-4527-B71F-EE72484E1D12}"/>
    <cellStyle name="Normal 6 3 4 2 2" xfId="16909" xr:uid="{8761B511-31D3-4705-B271-C334E0321ED7}"/>
    <cellStyle name="Normal 6 3 4 3" xfId="16910" xr:uid="{4729C385-3606-4D10-8140-18D144A6C993}"/>
    <cellStyle name="Normal 6 3 4 4" xfId="16911" xr:uid="{4EDF8C12-071C-4581-9153-DB80099F1968}"/>
    <cellStyle name="Normal 6 3 4 5" xfId="16912" xr:uid="{60588A70-2679-44DA-AC84-4ADFFCCD9892}"/>
    <cellStyle name="Normal 6 3 5" xfId="16913" xr:uid="{FF806C97-D9B9-42E5-AD6B-3275F1F89C7A}"/>
    <cellStyle name="Normal 6 3 5 2" xfId="16914" xr:uid="{BE1A6DC8-F6B3-4A3B-B1BA-103706AFB6C0}"/>
    <cellStyle name="Normal 6 3 6" xfId="16915" xr:uid="{715E92E0-74EB-401D-9F7C-0DDFE04BF483}"/>
    <cellStyle name="Normal 6 3 7" xfId="16916" xr:uid="{7F6E9AFE-1809-4523-AEA9-4C839BA996FC}"/>
    <cellStyle name="Normal 6 3 8" xfId="16917" xr:uid="{A8EFBCF1-1DF2-45C1-AB9C-86E2B97F69E7}"/>
    <cellStyle name="Normal 6 3 9" xfId="16918" xr:uid="{92AF77AA-9F32-4630-BDC6-60A6BF5C4046}"/>
    <cellStyle name="Normal 6 30" xfId="16919" xr:uid="{77BAF03C-5369-47BF-8C9E-79E3692D42D5}"/>
    <cellStyle name="Normal 6 31" xfId="16920" xr:uid="{429D8526-00C4-4A77-B5D1-C78B873D9575}"/>
    <cellStyle name="Normal 6 4" xfId="16921" xr:uid="{14E54A1E-89B9-4E91-A078-6D4D69A9F3B9}"/>
    <cellStyle name="Normal 6 4 10" xfId="16922" xr:uid="{F55FDEFC-728D-4B43-9607-E81EBF082287}"/>
    <cellStyle name="Normal 6 4 11" xfId="16923" xr:uid="{D9A8C9B4-6BD8-4A0F-9252-31ADE47F6557}"/>
    <cellStyle name="Normal 6 4 12" xfId="16924" xr:uid="{E682F9AC-13AB-447E-81BB-A92FCAE5DDD9}"/>
    <cellStyle name="Normal 6 4 13" xfId="16925" xr:uid="{BBFEF99B-E584-4573-B6E9-00B4AD40F69A}"/>
    <cellStyle name="Normal 6 4 14" xfId="16926" xr:uid="{4094E21D-0DD6-4968-A379-1B8D3EC5EF2B}"/>
    <cellStyle name="Normal 6 4 15" xfId="16927" xr:uid="{FC40D821-94B2-48D4-AAD5-EC60F65A9E30}"/>
    <cellStyle name="Normal 6 4 2" xfId="16928" xr:uid="{C0A2E03C-3608-4D63-9919-7F6D4DDC74B7}"/>
    <cellStyle name="Normal 6 4 2 10" xfId="16929" xr:uid="{7094DECA-C034-4BF4-B714-4C343BE05C46}"/>
    <cellStyle name="Normal 6 4 2 11" xfId="16930" xr:uid="{D683E8E8-5449-484B-84E9-AC92E1EC9E44}"/>
    <cellStyle name="Normal 6 4 2 12" xfId="16931" xr:uid="{42EE73BE-9549-40DE-B267-649D1ACF2559}"/>
    <cellStyle name="Normal 6 4 2 13" xfId="16932" xr:uid="{DEEBA72A-CD57-4830-8CC8-A71C8C647C1A}"/>
    <cellStyle name="Normal 6 4 2 2" xfId="16933" xr:uid="{4ADA51FF-5B24-452D-9D3B-09C06BF6FEE2}"/>
    <cellStyle name="Normal 6 4 2 2 10" xfId="16934" xr:uid="{D16EB667-61DD-4C04-A11E-40EB330F2D3B}"/>
    <cellStyle name="Normal 6 4 2 2 11" xfId="16935" xr:uid="{33F60CE4-34E8-421B-AF3E-6923099402F4}"/>
    <cellStyle name="Normal 6 4 2 2 2" xfId="16936" xr:uid="{997E1F51-B7E4-42D7-A93D-6E792B4434DA}"/>
    <cellStyle name="Normal 6 4 2 2 2 2" xfId="16937" xr:uid="{44C4FCE0-9061-4CF5-A6FB-91783B034C53}"/>
    <cellStyle name="Normal 6 4 2 2 2 2 2" xfId="16938" xr:uid="{67D4BEBF-625F-45C1-ACEB-4DE2FCCEE1DC}"/>
    <cellStyle name="Normal 6 4 2 2 2 3" xfId="16939" xr:uid="{6CD3BA7B-0F39-492C-9843-D4D5FCA3C1DB}"/>
    <cellStyle name="Normal 6 4 2 2 2 4" xfId="16940" xr:uid="{0D889873-6349-4A90-9A12-2426659CAAAF}"/>
    <cellStyle name="Normal 6 4 2 2 2 5" xfId="16941" xr:uid="{01685690-8233-4E49-B44B-0F900CD6C640}"/>
    <cellStyle name="Normal 6 4 2 2 3" xfId="16942" xr:uid="{5A069B9D-1CBA-4899-BEEB-29F702D1687C}"/>
    <cellStyle name="Normal 6 4 2 2 3 2" xfId="16943" xr:uid="{FBBAEC61-338D-4A01-9DC2-DC03182A701A}"/>
    <cellStyle name="Normal 6 4 2 2 4" xfId="16944" xr:uid="{C25E87B6-C20C-4B48-BE72-437AD631C6F1}"/>
    <cellStyle name="Normal 6 4 2 2 5" xfId="16945" xr:uid="{926E2EBF-FCFD-4D25-8273-C88EA70C99CE}"/>
    <cellStyle name="Normal 6 4 2 2 6" xfId="16946" xr:uid="{5652708E-93D6-48B8-B00F-87D9EFB63A64}"/>
    <cellStyle name="Normal 6 4 2 2 7" xfId="16947" xr:uid="{5A42F571-B497-4D58-A057-C9677C8A28ED}"/>
    <cellStyle name="Normal 6 4 2 2 8" xfId="16948" xr:uid="{BF6FD7CF-554E-4CAF-B1E6-BDA0B89982A2}"/>
    <cellStyle name="Normal 6 4 2 2 9" xfId="16949" xr:uid="{63FB4C48-9077-402A-A308-1F88368E01C7}"/>
    <cellStyle name="Normal 6 4 2 3" xfId="16950" xr:uid="{7800572D-1F8C-4464-A709-6F20AA26D648}"/>
    <cellStyle name="Normal 6 4 2 3 2" xfId="16951" xr:uid="{60416384-0A06-480E-AEF6-DF70361E73B0}"/>
    <cellStyle name="Normal 6 4 2 3 2 2" xfId="16952" xr:uid="{2AED2381-4D56-4EB8-97CE-779DA6269379}"/>
    <cellStyle name="Normal 6 4 2 3 3" xfId="16953" xr:uid="{0A578FAA-0C0D-41FF-AEA7-2E0ACBC323A7}"/>
    <cellStyle name="Normal 6 4 2 3 4" xfId="16954" xr:uid="{D38BC666-6AA0-4369-85A5-8D001420927E}"/>
    <cellStyle name="Normal 6 4 2 3 5" xfId="16955" xr:uid="{AC34D78A-BA37-4F92-BC4A-7B9A07873151}"/>
    <cellStyle name="Normal 6 4 2 4" xfId="16956" xr:uid="{F2F05E28-D919-4534-B043-390F471E7890}"/>
    <cellStyle name="Normal 6 4 2 4 2" xfId="16957" xr:uid="{2CDFA48C-4D4B-49F6-B04C-668B8EC977A3}"/>
    <cellStyle name="Normal 6 4 2 5" xfId="16958" xr:uid="{E8034B08-FECA-4398-B81A-AF14F22D4FCB}"/>
    <cellStyle name="Normal 6 4 2 6" xfId="16959" xr:uid="{D0432E5E-334C-4A11-9D28-7BF6C2093C0B}"/>
    <cellStyle name="Normal 6 4 2 7" xfId="16960" xr:uid="{8C197C29-D075-4491-9D85-264696C354E4}"/>
    <cellStyle name="Normal 6 4 2 8" xfId="16961" xr:uid="{56B49C6F-AAE3-45DF-870E-2BDE74D43C17}"/>
    <cellStyle name="Normal 6 4 2 9" xfId="16962" xr:uid="{BCF1132B-6279-4BD8-9BF2-879A479EE8DD}"/>
    <cellStyle name="Normal 6 4 3" xfId="16963" xr:uid="{DDA597FF-E66F-410E-BEEF-0EDC908F4812}"/>
    <cellStyle name="Normal 6 4 3 10" xfId="16964" xr:uid="{EAB5C993-6C19-4234-ACAE-E574270A8E8A}"/>
    <cellStyle name="Normal 6 4 3 11" xfId="16965" xr:uid="{4550B1B5-5652-4AE5-AC72-7D0B75564B87}"/>
    <cellStyle name="Normal 6 4 3 2" xfId="16966" xr:uid="{4A4FB0D0-6D48-47D9-B107-4A1525F8EFA6}"/>
    <cellStyle name="Normal 6 4 3 2 2" xfId="16967" xr:uid="{F2989199-5996-4AAC-BAB6-FD743DB8CDD3}"/>
    <cellStyle name="Normal 6 4 3 2 2 2" xfId="16968" xr:uid="{D5ADBBD8-ACC0-4F9E-85D3-7ACA03708640}"/>
    <cellStyle name="Normal 6 4 3 2 3" xfId="16969" xr:uid="{919E7229-7566-4C46-9C8A-4E386533FF45}"/>
    <cellStyle name="Normal 6 4 3 2 4" xfId="16970" xr:uid="{C099AC5C-B33B-4D9E-8FF6-E7C352647D29}"/>
    <cellStyle name="Normal 6 4 3 2 5" xfId="16971" xr:uid="{3F79499A-C969-445D-9F1E-F7490087E5ED}"/>
    <cellStyle name="Normal 6 4 3 3" xfId="16972" xr:uid="{3A389F25-955A-409B-94E2-5A1D3D330C80}"/>
    <cellStyle name="Normal 6 4 3 3 2" xfId="16973" xr:uid="{0823340D-3C04-4285-A913-4F79C39F2923}"/>
    <cellStyle name="Normal 6 4 3 4" xfId="16974" xr:uid="{8EE70F52-8203-4CC1-AFA7-F0210CFEB785}"/>
    <cellStyle name="Normal 6 4 3 5" xfId="16975" xr:uid="{0946A711-C248-4090-BC1E-D4AA802B048B}"/>
    <cellStyle name="Normal 6 4 3 6" xfId="16976" xr:uid="{11F3394E-A901-44D1-9C60-311459594DDE}"/>
    <cellStyle name="Normal 6 4 3 7" xfId="16977" xr:uid="{ECA87C4C-B043-40E8-9AC8-B7B25A309867}"/>
    <cellStyle name="Normal 6 4 3 8" xfId="16978" xr:uid="{40288F9B-2120-4181-BCDF-049E77953092}"/>
    <cellStyle name="Normal 6 4 3 9" xfId="16979" xr:uid="{E3FCBD1F-4CCA-4D4A-ADDD-E57AAA27777A}"/>
    <cellStyle name="Normal 6 4 4" xfId="16980" xr:uid="{A7DE7589-CC76-4A3C-8F36-EF1260020ABD}"/>
    <cellStyle name="Normal 6 4 4 2" xfId="16981" xr:uid="{799798D0-7C8D-499C-BC6F-B4BFDD0C1256}"/>
    <cellStyle name="Normal 6 4 4 2 2" xfId="16982" xr:uid="{91C14F38-FFD8-4A74-9B3B-C0A78B2F01BA}"/>
    <cellStyle name="Normal 6 4 4 3" xfId="16983" xr:uid="{DDBF9F41-1BF9-4F38-B724-7B752FF4CCE4}"/>
    <cellStyle name="Normal 6 4 4 4" xfId="16984" xr:uid="{E907D946-4A6A-4132-9374-F2926D9E8F59}"/>
    <cellStyle name="Normal 6 4 4 5" xfId="16985" xr:uid="{2AA65017-10E7-4F01-BEC4-E4D1E5EBF0C0}"/>
    <cellStyle name="Normal 6 4 5" xfId="16986" xr:uid="{CE0F3B50-7D55-4BD4-AEFB-603D1DE0F583}"/>
    <cellStyle name="Normal 6 4 5 2" xfId="16987" xr:uid="{33E9EF69-B5CA-42F2-9E1F-DDB4C948F3E6}"/>
    <cellStyle name="Normal 6 4 6" xfId="16988" xr:uid="{BB677875-E09E-4DBA-A855-20B87C079399}"/>
    <cellStyle name="Normal 6 4 7" xfId="16989" xr:uid="{13CE27C7-9DC5-437F-A150-2BB14C647D18}"/>
    <cellStyle name="Normal 6 4 8" xfId="16990" xr:uid="{0598812E-4279-4B35-B913-BD26D9606312}"/>
    <cellStyle name="Normal 6 4 9" xfId="16991" xr:uid="{340D989F-4AB4-4CAA-9C99-8F86C0967723}"/>
    <cellStyle name="Normal 6 5" xfId="16992" xr:uid="{B3C49697-A96C-41CE-BFBE-B74D795749B1}"/>
    <cellStyle name="Normal 6 5 10" xfId="16993" xr:uid="{03BA1150-9C40-422A-BBF7-650D523E099B}"/>
    <cellStyle name="Normal 6 5 11" xfId="16994" xr:uid="{3286F744-3B5F-49A5-986A-61C466CDF38F}"/>
    <cellStyle name="Normal 6 5 12" xfId="16995" xr:uid="{7218D183-DB9B-4411-8F8B-7E795DBD37D9}"/>
    <cellStyle name="Normal 6 5 13" xfId="16996" xr:uid="{F44BCBAC-B3EB-4DEB-87A6-5C818C9959E5}"/>
    <cellStyle name="Normal 6 5 14" xfId="16997" xr:uid="{663D0B32-F3B6-441A-989B-3C05C546867D}"/>
    <cellStyle name="Normal 6 5 2" xfId="16998" xr:uid="{693555E4-4387-48BD-BBCC-736980849AC4}"/>
    <cellStyle name="Normal 6 5 2 10" xfId="16999" xr:uid="{1018192B-37EC-43A2-8930-82B9E7F8290A}"/>
    <cellStyle name="Normal 6 5 2 11" xfId="17000" xr:uid="{11587787-8073-4314-9317-3D0A68FAE50E}"/>
    <cellStyle name="Normal 6 5 2 12" xfId="17001" xr:uid="{4982FBAB-AE31-4289-B0DA-84A805244731}"/>
    <cellStyle name="Normal 6 5 2 13" xfId="17002" xr:uid="{3E9B5A9F-C227-4B2B-997B-8415591AEBD3}"/>
    <cellStyle name="Normal 6 5 2 2" xfId="17003" xr:uid="{7D4045D3-E10A-409B-8019-FF8B078D55A2}"/>
    <cellStyle name="Normal 6 5 2 2 10" xfId="17004" xr:uid="{C2472D81-C76C-45C0-A97B-FE4F64C51210}"/>
    <cellStyle name="Normal 6 5 2 2 11" xfId="17005" xr:uid="{F1271169-4A0C-480A-A755-D78004A1EC29}"/>
    <cellStyle name="Normal 6 5 2 2 2" xfId="17006" xr:uid="{F832BF40-79F8-4DCC-8134-4D64480A0DAA}"/>
    <cellStyle name="Normal 6 5 2 2 2 2" xfId="17007" xr:uid="{79C117C1-6ACE-4F63-ACB9-F892B231AE03}"/>
    <cellStyle name="Normal 6 5 2 2 2 2 2" xfId="17008" xr:uid="{46D11EBB-4397-4392-8DF7-336420F41A64}"/>
    <cellStyle name="Normal 6 5 2 2 2 3" xfId="17009" xr:uid="{8EEA1A58-1FFB-426F-8F81-805BD8428D1B}"/>
    <cellStyle name="Normal 6 5 2 2 2 4" xfId="17010" xr:uid="{B65A498A-0B47-47AD-BCD7-4D366CD1A88B}"/>
    <cellStyle name="Normal 6 5 2 2 2 5" xfId="17011" xr:uid="{3AF672FE-E531-4D4C-A005-63668591C8E4}"/>
    <cellStyle name="Normal 6 5 2 2 3" xfId="17012" xr:uid="{73F3CD92-3C54-49CD-8379-9D25706855E8}"/>
    <cellStyle name="Normal 6 5 2 2 3 2" xfId="17013" xr:uid="{DD558044-5EED-4E17-B176-EC055E1C632E}"/>
    <cellStyle name="Normal 6 5 2 2 4" xfId="17014" xr:uid="{40588160-02DA-42C7-B547-2D21856F7F66}"/>
    <cellStyle name="Normal 6 5 2 2 5" xfId="17015" xr:uid="{62D02924-B8C8-4C00-8684-13785059A0BD}"/>
    <cellStyle name="Normal 6 5 2 2 6" xfId="17016" xr:uid="{9F2B259D-96FC-44E6-9AE2-928319ECB228}"/>
    <cellStyle name="Normal 6 5 2 2 7" xfId="17017" xr:uid="{24626D16-CC86-4186-8080-B0D4C9FA3850}"/>
    <cellStyle name="Normal 6 5 2 2 8" xfId="17018" xr:uid="{55603E09-51D7-495F-967A-1DC020FB0912}"/>
    <cellStyle name="Normal 6 5 2 2 9" xfId="17019" xr:uid="{1FF0E9BF-8830-4C5D-86F3-8511BD31435E}"/>
    <cellStyle name="Normal 6 5 2 3" xfId="17020" xr:uid="{53F9D82B-8697-43CD-A3FE-C842AAECE34B}"/>
    <cellStyle name="Normal 6 5 2 3 2" xfId="17021" xr:uid="{F64CAA25-744A-4FDB-BEBE-E156CC5E8EC6}"/>
    <cellStyle name="Normal 6 5 2 3 2 2" xfId="17022" xr:uid="{5522A882-8340-4BAF-9C9F-02CD99271117}"/>
    <cellStyle name="Normal 6 5 2 3 3" xfId="17023" xr:uid="{67EBDA07-CEEE-46B5-B51B-1BE3167CCCF6}"/>
    <cellStyle name="Normal 6 5 2 3 4" xfId="17024" xr:uid="{DE834298-74F6-4C59-ADEE-C9D8A6EFF3AE}"/>
    <cellStyle name="Normal 6 5 2 3 5" xfId="17025" xr:uid="{BF4408F8-D406-4926-B686-17249C69F266}"/>
    <cellStyle name="Normal 6 5 2 4" xfId="17026" xr:uid="{91974E8C-93AB-42E8-B7E6-06FBA519A8A5}"/>
    <cellStyle name="Normal 6 5 2 4 2" xfId="17027" xr:uid="{5FD0983D-5559-4FCE-9CAD-6B1CF1473FDD}"/>
    <cellStyle name="Normal 6 5 2 5" xfId="17028" xr:uid="{B4F2862D-0790-4A3A-A32D-9D12BEC7A515}"/>
    <cellStyle name="Normal 6 5 2 6" xfId="17029" xr:uid="{EE5B629D-F91A-41C2-B931-ECD4968AAFA5}"/>
    <cellStyle name="Normal 6 5 2 7" xfId="17030" xr:uid="{2C5264D9-4163-49E8-A9DB-241A1AC2DEBE}"/>
    <cellStyle name="Normal 6 5 2 8" xfId="17031" xr:uid="{731EFAFA-B65B-402C-82AC-B82D230BC5F5}"/>
    <cellStyle name="Normal 6 5 2 9" xfId="17032" xr:uid="{FA6413DF-40DF-4FB8-9AD9-B47893F15B5A}"/>
    <cellStyle name="Normal 6 5 3" xfId="17033" xr:uid="{4F480416-1648-476F-8B2D-A6A4306D8B66}"/>
    <cellStyle name="Normal 6 5 3 10" xfId="17034" xr:uid="{81C04693-D926-44A2-80F7-7B26C62E1288}"/>
    <cellStyle name="Normal 6 5 3 11" xfId="17035" xr:uid="{5027F065-A2F1-4BBF-A7E9-09D48F45AC20}"/>
    <cellStyle name="Normal 6 5 3 2" xfId="17036" xr:uid="{E8820D58-337D-4641-8492-A3CFDC82C03F}"/>
    <cellStyle name="Normal 6 5 3 2 2" xfId="17037" xr:uid="{3C2615F3-C20C-4363-BA10-FC7BB5BA6E7C}"/>
    <cellStyle name="Normal 6 5 3 2 2 2" xfId="17038" xr:uid="{B683D4FD-228D-490C-B832-1A72EDDD8E20}"/>
    <cellStyle name="Normal 6 5 3 2 3" xfId="17039" xr:uid="{DE71806A-96CC-4D6C-9AC5-D5287219762A}"/>
    <cellStyle name="Normal 6 5 3 2 4" xfId="17040" xr:uid="{DB7BE704-FEC1-4FC0-98FA-3FB7CA7C8039}"/>
    <cellStyle name="Normal 6 5 3 2 5" xfId="17041" xr:uid="{AE40C538-1925-457D-96A9-E79F5D8ABCF0}"/>
    <cellStyle name="Normal 6 5 3 3" xfId="17042" xr:uid="{06C016AE-DFE8-44BE-92DA-1BA48B0A3764}"/>
    <cellStyle name="Normal 6 5 3 3 2" xfId="17043" xr:uid="{1F4A548E-81AB-4E82-A8F4-BA0FD2C0F3BC}"/>
    <cellStyle name="Normal 6 5 3 4" xfId="17044" xr:uid="{21011506-8596-4262-8B28-B574C6E02E88}"/>
    <cellStyle name="Normal 6 5 3 5" xfId="17045" xr:uid="{32A05DDD-38F0-453A-87B8-A9110F1D86F3}"/>
    <cellStyle name="Normal 6 5 3 6" xfId="17046" xr:uid="{05E77207-BA22-4360-87C9-709F67B2E38F}"/>
    <cellStyle name="Normal 6 5 3 7" xfId="17047" xr:uid="{5B045B36-E5C8-4E1C-99E4-F60A3871272A}"/>
    <cellStyle name="Normal 6 5 3 8" xfId="17048" xr:uid="{BD2E6B80-D8E0-4C58-B0DA-AF69C8F7CF03}"/>
    <cellStyle name="Normal 6 5 3 9" xfId="17049" xr:uid="{871BD8B8-EC1D-4276-9FF6-2A8341E50A4B}"/>
    <cellStyle name="Normal 6 5 4" xfId="17050" xr:uid="{19DD5BB4-E787-405C-8922-5229D8C01741}"/>
    <cellStyle name="Normal 6 5 4 2" xfId="17051" xr:uid="{5FB66B8B-B1DC-4032-872F-3F54DC217B25}"/>
    <cellStyle name="Normal 6 5 4 2 2" xfId="17052" xr:uid="{35FAB382-01A3-400D-B57E-67205C19B8F9}"/>
    <cellStyle name="Normal 6 5 4 3" xfId="17053" xr:uid="{145571D0-D9A2-4AA2-AB6E-F2E32BB78BF2}"/>
    <cellStyle name="Normal 6 5 4 4" xfId="17054" xr:uid="{5A0B6AC0-31F8-4BB2-BE06-0D456CDDD299}"/>
    <cellStyle name="Normal 6 5 4 5" xfId="17055" xr:uid="{6A50A50A-368A-4447-B926-FBE3878E140B}"/>
    <cellStyle name="Normal 6 5 5" xfId="17056" xr:uid="{050B1CD6-4EB8-4DC8-984C-507119F62B2F}"/>
    <cellStyle name="Normal 6 5 5 2" xfId="17057" xr:uid="{770EF07C-B841-4DB9-9B5D-F10F8F287C76}"/>
    <cellStyle name="Normal 6 5 6" xfId="17058" xr:uid="{EFD5B168-E5D6-4FDD-B07D-9B8A8C25D31D}"/>
    <cellStyle name="Normal 6 5 7" xfId="17059" xr:uid="{208EA9EE-E3E3-4F79-BDA6-EC18A941B49B}"/>
    <cellStyle name="Normal 6 5 8" xfId="17060" xr:uid="{8F29AD35-1511-4EA2-B567-ECE51C6CD5BF}"/>
    <cellStyle name="Normal 6 5 9" xfId="17061" xr:uid="{7DB21AD5-7B37-4238-8550-A965BBC3670F}"/>
    <cellStyle name="Normal 6 6" xfId="17062" xr:uid="{BB75F45E-907A-49D9-ADFD-16744139111C}"/>
    <cellStyle name="Normal 6 6 10" xfId="17063" xr:uid="{E2133410-2120-4CB7-8A50-7794E8E8A645}"/>
    <cellStyle name="Normal 6 6 11" xfId="17064" xr:uid="{F4414D84-CEC6-4008-AC89-C34D443E39DB}"/>
    <cellStyle name="Normal 6 6 12" xfId="17065" xr:uid="{CA9E46CC-E630-46C5-BF8D-59945227344F}"/>
    <cellStyle name="Normal 6 6 13" xfId="17066" xr:uid="{9BE0743F-F8B5-4724-8B53-62FDE9DC839A}"/>
    <cellStyle name="Normal 6 6 14" xfId="17067" xr:uid="{E258A7E5-0B2B-4AAA-B7AF-4B434FA5A276}"/>
    <cellStyle name="Normal 6 6 2" xfId="17068" xr:uid="{837594AC-B031-43BB-B5E3-F5ADED93793D}"/>
    <cellStyle name="Normal 6 6 2 10" xfId="17069" xr:uid="{E7272A26-ED9E-494A-AFB4-41D5FFE50D91}"/>
    <cellStyle name="Normal 6 6 2 11" xfId="17070" xr:uid="{7B298DB8-2675-481C-829C-4376E003AA75}"/>
    <cellStyle name="Normal 6 6 2 12" xfId="17071" xr:uid="{FCAD91C5-6166-439B-81F9-273E31744CAF}"/>
    <cellStyle name="Normal 6 6 2 13" xfId="17072" xr:uid="{1DEE1C0F-30DD-4CAD-A995-EE4FB4EEDBE3}"/>
    <cellStyle name="Normal 6 6 2 2" xfId="17073" xr:uid="{02EA5A5B-E4F9-4935-89F5-70587CB98ED2}"/>
    <cellStyle name="Normal 6 6 2 2 10" xfId="17074" xr:uid="{C7D8B413-F0E4-4EEC-99B9-7967FBACC748}"/>
    <cellStyle name="Normal 6 6 2 2 11" xfId="17075" xr:uid="{2B6A80B2-F7FF-4D02-9B6A-09730AF39760}"/>
    <cellStyle name="Normal 6 6 2 2 2" xfId="17076" xr:uid="{A78ECC08-5482-48B6-BC85-FB97FC4F9674}"/>
    <cellStyle name="Normal 6 6 2 2 2 2" xfId="17077" xr:uid="{9D3DFFE7-3885-41AD-9AD7-ABB7B2526BD2}"/>
    <cellStyle name="Normal 6 6 2 2 2 2 2" xfId="17078" xr:uid="{47E7E765-8C3F-4A60-A77C-CAF4149A3CCE}"/>
    <cellStyle name="Normal 6 6 2 2 2 3" xfId="17079" xr:uid="{65D7EB40-551C-4C1F-960C-0FCF8FD403EA}"/>
    <cellStyle name="Normal 6 6 2 2 2 4" xfId="17080" xr:uid="{9EF932BF-B480-4874-B01A-BA7D60B2451B}"/>
    <cellStyle name="Normal 6 6 2 2 2 5" xfId="17081" xr:uid="{8F317A55-C66C-42AE-A673-11D1BAE9B878}"/>
    <cellStyle name="Normal 6 6 2 2 3" xfId="17082" xr:uid="{576B41EE-27AA-40F9-84CC-8AC419625EE0}"/>
    <cellStyle name="Normal 6 6 2 2 3 2" xfId="17083" xr:uid="{93E6A9B2-C5C4-402E-A45D-6C461D8F4809}"/>
    <cellStyle name="Normal 6 6 2 2 4" xfId="17084" xr:uid="{D51DC5CA-8AC1-43FC-AF86-0A3B374EED86}"/>
    <cellStyle name="Normal 6 6 2 2 5" xfId="17085" xr:uid="{7661FE43-CF78-4276-A727-5A4BDCB791FE}"/>
    <cellStyle name="Normal 6 6 2 2 6" xfId="17086" xr:uid="{5AE13C70-24C5-479E-A3F0-A0FE713B8B6F}"/>
    <cellStyle name="Normal 6 6 2 2 7" xfId="17087" xr:uid="{637B2F0D-D2AA-4154-A891-A96DF22E449D}"/>
    <cellStyle name="Normal 6 6 2 2 8" xfId="17088" xr:uid="{1255A5FA-2262-42F3-8A33-ACF5FDB379B2}"/>
    <cellStyle name="Normal 6 6 2 2 9" xfId="17089" xr:uid="{1B653264-4C7B-4034-AA32-3E9695E0C257}"/>
    <cellStyle name="Normal 6 6 2 3" xfId="17090" xr:uid="{8C77BC62-9B79-4B30-AD28-A6F2DB8B95E2}"/>
    <cellStyle name="Normal 6 6 2 3 2" xfId="17091" xr:uid="{7240DC50-439E-496A-974D-A76B7FD6054A}"/>
    <cellStyle name="Normal 6 6 2 3 2 2" xfId="17092" xr:uid="{6AC91A07-4E65-4F0B-9DA8-333FF0D92586}"/>
    <cellStyle name="Normal 6 6 2 3 3" xfId="17093" xr:uid="{44329758-DD7B-4ADD-A3DE-0D2DE08AA928}"/>
    <cellStyle name="Normal 6 6 2 3 4" xfId="17094" xr:uid="{7B6C0EB3-5C89-4943-8EB8-9363AE77E001}"/>
    <cellStyle name="Normal 6 6 2 3 5" xfId="17095" xr:uid="{8E3C5E85-A9A1-4AB1-BE19-3045370CEBBE}"/>
    <cellStyle name="Normal 6 6 2 4" xfId="17096" xr:uid="{685DD54D-634F-4805-B3BB-F2DE66190C1C}"/>
    <cellStyle name="Normal 6 6 2 4 2" xfId="17097" xr:uid="{EB4FF71B-FCE9-48F3-AC4E-96D733704FA7}"/>
    <cellStyle name="Normal 6 6 2 5" xfId="17098" xr:uid="{5CD973DB-6D23-4C47-9697-70DB2062468F}"/>
    <cellStyle name="Normal 6 6 2 6" xfId="17099" xr:uid="{8A304094-5D39-4E25-955D-9CDF622AC5C8}"/>
    <cellStyle name="Normal 6 6 2 7" xfId="17100" xr:uid="{06755A22-F4F6-4AE4-B0AA-02C09F4DB8B6}"/>
    <cellStyle name="Normal 6 6 2 8" xfId="17101" xr:uid="{D6832DD8-BC55-4C45-844D-17E1F2BE4E19}"/>
    <cellStyle name="Normal 6 6 2 9" xfId="17102" xr:uid="{B861D451-0099-4BE6-82F9-BF7855528B2B}"/>
    <cellStyle name="Normal 6 6 3" xfId="17103" xr:uid="{455B0FE7-C2D2-4AC3-A8D3-1ACB60465EC7}"/>
    <cellStyle name="Normal 6 6 3 10" xfId="17104" xr:uid="{CDC8CC6A-76E2-4A27-91EB-63388223958A}"/>
    <cellStyle name="Normal 6 6 3 11" xfId="17105" xr:uid="{9CDDE512-0971-40CE-A766-36138887FEE3}"/>
    <cellStyle name="Normal 6 6 3 2" xfId="17106" xr:uid="{635528AF-5243-480A-ACB6-712CC1CAB433}"/>
    <cellStyle name="Normal 6 6 3 2 2" xfId="17107" xr:uid="{B465F6C5-63E5-405F-AF5B-BF8438AD2ABD}"/>
    <cellStyle name="Normal 6 6 3 2 2 2" xfId="17108" xr:uid="{5722013E-6981-4113-A38C-1F0BA775B175}"/>
    <cellStyle name="Normal 6 6 3 2 3" xfId="17109" xr:uid="{9531C766-FA66-48D7-97F4-C941B3913300}"/>
    <cellStyle name="Normal 6 6 3 2 4" xfId="17110" xr:uid="{83BEBB6E-194F-41B1-93F1-F8F3BFF6F749}"/>
    <cellStyle name="Normal 6 6 3 2 5" xfId="17111" xr:uid="{8F4ECA43-CE19-49A2-9AB1-DDE3D23159E5}"/>
    <cellStyle name="Normal 6 6 3 3" xfId="17112" xr:uid="{B9068A9F-77CB-40DB-BB32-FD07A820BB33}"/>
    <cellStyle name="Normal 6 6 3 3 2" xfId="17113" xr:uid="{D0D69B32-B04C-406F-8EFF-F5243F1A299E}"/>
    <cellStyle name="Normal 6 6 3 4" xfId="17114" xr:uid="{14D09024-3F11-4A07-B999-05429D30551D}"/>
    <cellStyle name="Normal 6 6 3 5" xfId="17115" xr:uid="{4396D979-CA26-4E53-9790-6BFA836F2D0E}"/>
    <cellStyle name="Normal 6 6 3 6" xfId="17116" xr:uid="{CA4738B0-5EF5-4DD1-811D-2F85CA5CA083}"/>
    <cellStyle name="Normal 6 6 3 7" xfId="17117" xr:uid="{0AD0FCC1-2058-4AF9-9A3C-3BF6DEDAD84C}"/>
    <cellStyle name="Normal 6 6 3 8" xfId="17118" xr:uid="{029F8AED-0F4F-49A2-AAA8-50AAAF36FA9E}"/>
    <cellStyle name="Normal 6 6 3 9" xfId="17119" xr:uid="{C89CC117-B7BE-4B77-A882-7AD09240B467}"/>
    <cellStyle name="Normal 6 6 4" xfId="17120" xr:uid="{C0BF9CC5-546C-465E-ACEA-204FAC37AA0B}"/>
    <cellStyle name="Normal 6 6 4 2" xfId="17121" xr:uid="{80BFCA49-A7A3-4C2D-B84B-24C4FFB8478F}"/>
    <cellStyle name="Normal 6 6 4 2 2" xfId="17122" xr:uid="{5C1ECB36-31DA-417E-8E78-EB0BBEA85693}"/>
    <cellStyle name="Normal 6 6 4 3" xfId="17123" xr:uid="{CBA07C56-4EAD-4F43-A19B-60A177988A91}"/>
    <cellStyle name="Normal 6 6 4 4" xfId="17124" xr:uid="{FE76A02F-B237-4C15-B1AF-7A23CC832D61}"/>
    <cellStyle name="Normal 6 6 4 5" xfId="17125" xr:uid="{AFFB0E7D-98A0-4533-B15A-29F00AC97EC9}"/>
    <cellStyle name="Normal 6 6 5" xfId="17126" xr:uid="{05A30D45-DE94-42ED-9D1E-E0C831015950}"/>
    <cellStyle name="Normal 6 6 5 2" xfId="17127" xr:uid="{93F137D4-B97B-4076-9630-5D71DC5BDF06}"/>
    <cellStyle name="Normal 6 6 6" xfId="17128" xr:uid="{61684808-F996-4ADC-A9E1-B69A1194D74C}"/>
    <cellStyle name="Normal 6 6 7" xfId="17129" xr:uid="{A59701B2-1339-45C8-8D92-C129291B30FA}"/>
    <cellStyle name="Normal 6 6 8" xfId="17130" xr:uid="{260473C1-D605-4EAA-89F7-B655EF0365B2}"/>
    <cellStyle name="Normal 6 6 9" xfId="17131" xr:uid="{E514B169-6AFD-4A84-9BB5-48D4E272216F}"/>
    <cellStyle name="Normal 6 7" xfId="17132" xr:uid="{1E22598E-CBAB-4FB5-87F0-4A563979ACCB}"/>
    <cellStyle name="Normal 6 7 10" xfId="17133" xr:uid="{0CDF836A-EAAC-438E-BCD4-EBB0ADFB8577}"/>
    <cellStyle name="Normal 6 7 11" xfId="17134" xr:uid="{4B495999-6FAA-414A-8D99-872E0BE24424}"/>
    <cellStyle name="Normal 6 7 12" xfId="17135" xr:uid="{28B34D35-07E7-4641-AF5D-543E6E3C292D}"/>
    <cellStyle name="Normal 6 7 13" xfId="17136" xr:uid="{FF0BB13F-C7C5-4C68-B51F-264F85E7A143}"/>
    <cellStyle name="Normal 6 7 14" xfId="17137" xr:uid="{5A15489F-6AFD-46E2-A640-CCF6E4699AB7}"/>
    <cellStyle name="Normal 6 7 2" xfId="17138" xr:uid="{41037527-F9C4-4942-8C59-E3F25998784C}"/>
    <cellStyle name="Normal 6 7 2 10" xfId="17139" xr:uid="{2FCE8BAF-506C-414C-B265-AC3219105EDA}"/>
    <cellStyle name="Normal 6 7 2 11" xfId="17140" xr:uid="{E58255B9-1AE3-40E7-BD86-52A6ED909931}"/>
    <cellStyle name="Normal 6 7 2 12" xfId="17141" xr:uid="{FD093D7A-40ED-4AC7-BCD8-855E68D849F0}"/>
    <cellStyle name="Normal 6 7 2 13" xfId="17142" xr:uid="{CC8248B2-E3A1-4131-AC72-1FD2ABAC59EA}"/>
    <cellStyle name="Normal 6 7 2 2" xfId="17143" xr:uid="{6929A514-FC9B-41BF-9FDA-2E4EEB609521}"/>
    <cellStyle name="Normal 6 7 2 2 10" xfId="17144" xr:uid="{2B4CA4A3-9B3B-4B5F-AEB5-01DBF0C9C590}"/>
    <cellStyle name="Normal 6 7 2 2 11" xfId="17145" xr:uid="{CF229385-5F96-436A-A761-2027EA8EEC4F}"/>
    <cellStyle name="Normal 6 7 2 2 2" xfId="17146" xr:uid="{7ECB30E7-83E5-4069-86F0-960AA5561764}"/>
    <cellStyle name="Normal 6 7 2 2 2 2" xfId="17147" xr:uid="{E5590024-754C-4B37-B3F5-124E5483F797}"/>
    <cellStyle name="Normal 6 7 2 2 2 2 2" xfId="17148" xr:uid="{FFF49819-4740-4B98-87FD-93D8F24B2EDD}"/>
    <cellStyle name="Normal 6 7 2 2 2 3" xfId="17149" xr:uid="{500E82AF-3B30-4242-9B07-E7E9954E2307}"/>
    <cellStyle name="Normal 6 7 2 2 2 4" xfId="17150" xr:uid="{326401F6-990D-4719-A214-82783DDC4F46}"/>
    <cellStyle name="Normal 6 7 2 2 2 5" xfId="17151" xr:uid="{B0240B8D-3AAD-47E7-9840-CAE8423AC73E}"/>
    <cellStyle name="Normal 6 7 2 2 3" xfId="17152" xr:uid="{3C8A4718-CA59-4D93-939F-A1FF189D0DA6}"/>
    <cellStyle name="Normal 6 7 2 2 3 2" xfId="17153" xr:uid="{566B626E-FC50-4B1C-BE3D-DC6E903FE1CD}"/>
    <cellStyle name="Normal 6 7 2 2 4" xfId="17154" xr:uid="{E998DBF6-0D4A-4686-A61E-6F22F237A665}"/>
    <cellStyle name="Normal 6 7 2 2 5" xfId="17155" xr:uid="{774B718F-BD27-4BC6-9E02-33184ADB3AB7}"/>
    <cellStyle name="Normal 6 7 2 2 6" xfId="17156" xr:uid="{BBF1E0B8-70E1-49A9-AA87-F3A2B0493570}"/>
    <cellStyle name="Normal 6 7 2 2 7" xfId="17157" xr:uid="{27C697E5-E852-4980-A0A9-918123B58288}"/>
    <cellStyle name="Normal 6 7 2 2 8" xfId="17158" xr:uid="{AFDF23BD-67DD-4D73-8AB9-F31A3DFBE147}"/>
    <cellStyle name="Normal 6 7 2 2 9" xfId="17159" xr:uid="{65C31934-C6AC-400A-B0F2-6CE4D553DAE3}"/>
    <cellStyle name="Normal 6 7 2 3" xfId="17160" xr:uid="{53641283-A6ED-4A3A-856D-AAFBC267C9BF}"/>
    <cellStyle name="Normal 6 7 2 3 2" xfId="17161" xr:uid="{5E6F54B5-290D-4414-B264-3358CA51C906}"/>
    <cellStyle name="Normal 6 7 2 3 2 2" xfId="17162" xr:uid="{E11BC2AA-1473-4DB6-97FD-D6A05DCF6693}"/>
    <cellStyle name="Normal 6 7 2 3 3" xfId="17163" xr:uid="{6791AD75-AAE2-425C-8269-4967F6727FB2}"/>
    <cellStyle name="Normal 6 7 2 3 4" xfId="17164" xr:uid="{61AF8F2D-E6F0-4CAA-9DB9-B72FBE4362EF}"/>
    <cellStyle name="Normal 6 7 2 3 5" xfId="17165" xr:uid="{5240BC50-53F5-41B4-8249-B75C0D5BAD70}"/>
    <cellStyle name="Normal 6 7 2 4" xfId="17166" xr:uid="{98AB1118-2F7E-4C81-B355-BE4875E21430}"/>
    <cellStyle name="Normal 6 7 2 4 2" xfId="17167" xr:uid="{DCFC129B-50DA-4C58-B389-18E3E6605400}"/>
    <cellStyle name="Normal 6 7 2 5" xfId="17168" xr:uid="{166ED65E-1E0D-4CCE-AB0B-1BEFF4C38769}"/>
    <cellStyle name="Normal 6 7 2 6" xfId="17169" xr:uid="{D81EFB32-FB1F-49D6-B72B-251A37DA8ED4}"/>
    <cellStyle name="Normal 6 7 2 7" xfId="17170" xr:uid="{0B063875-6A6F-4B8A-B7BD-8E44D1CF4372}"/>
    <cellStyle name="Normal 6 7 2 8" xfId="17171" xr:uid="{E00EFE6B-62B7-4345-AAF0-4A769C88EAE9}"/>
    <cellStyle name="Normal 6 7 2 9" xfId="17172" xr:uid="{ADDA5F34-0F7B-4B69-9327-B10649A9FB91}"/>
    <cellStyle name="Normal 6 7 3" xfId="17173" xr:uid="{60BA6C31-053C-4E90-9886-C116A0EECF92}"/>
    <cellStyle name="Normal 6 7 3 10" xfId="17174" xr:uid="{8A1CB538-A1CC-4FD6-A065-537B10A042C1}"/>
    <cellStyle name="Normal 6 7 3 11" xfId="17175" xr:uid="{56519BAD-4614-4573-A21B-56D45A3B17FF}"/>
    <cellStyle name="Normal 6 7 3 2" xfId="17176" xr:uid="{868A8BA7-E30A-4570-9F7E-D7ADD5D3317C}"/>
    <cellStyle name="Normal 6 7 3 2 2" xfId="17177" xr:uid="{9D27B977-ADF8-4489-A1B5-18BB0EDC9FB7}"/>
    <cellStyle name="Normal 6 7 3 2 2 2" xfId="17178" xr:uid="{599BCC1E-1153-4BEB-AF48-DDCE6F08404B}"/>
    <cellStyle name="Normal 6 7 3 2 3" xfId="17179" xr:uid="{CDEB4A64-6C2C-4808-9147-A96D9CCC5DF2}"/>
    <cellStyle name="Normal 6 7 3 2 4" xfId="17180" xr:uid="{5A2A948F-07EC-48E2-B20B-EC280B0271AB}"/>
    <cellStyle name="Normal 6 7 3 2 5" xfId="17181" xr:uid="{A985F25B-3177-4EE1-B1F6-795487AC9C30}"/>
    <cellStyle name="Normal 6 7 3 3" xfId="17182" xr:uid="{C03EF102-83B2-4F2E-8367-1DEA1308F085}"/>
    <cellStyle name="Normal 6 7 3 3 2" xfId="17183" xr:uid="{FCF211F2-4B1B-4C74-BE3B-55C307E60334}"/>
    <cellStyle name="Normal 6 7 3 4" xfId="17184" xr:uid="{84A2E920-D0C6-4D27-9923-66AF5B810DD0}"/>
    <cellStyle name="Normal 6 7 3 5" xfId="17185" xr:uid="{72A18C07-7577-407E-902C-FEDC91F9546A}"/>
    <cellStyle name="Normal 6 7 3 6" xfId="17186" xr:uid="{2C501054-33F4-4D2D-A62D-278F7677F06D}"/>
    <cellStyle name="Normal 6 7 3 7" xfId="17187" xr:uid="{C31C48A4-614E-49D6-9895-8455EC9E27A5}"/>
    <cellStyle name="Normal 6 7 3 8" xfId="17188" xr:uid="{760A1DF4-3A7C-457C-AF35-7028DF63BEF8}"/>
    <cellStyle name="Normal 6 7 3 9" xfId="17189" xr:uid="{E833235F-01CB-4EFE-BAD1-3A70F71E287A}"/>
    <cellStyle name="Normal 6 7 4" xfId="17190" xr:uid="{9AFABC3A-0CC1-480B-84A8-B595B4C1D5C3}"/>
    <cellStyle name="Normal 6 7 4 2" xfId="17191" xr:uid="{950BF162-925D-4825-96D8-FEF5219F26C0}"/>
    <cellStyle name="Normal 6 7 4 2 2" xfId="17192" xr:uid="{BCC1D416-39B7-4506-973C-A535EB2A5996}"/>
    <cellStyle name="Normal 6 7 4 3" xfId="17193" xr:uid="{C722CA8C-F9B7-4029-BD23-48E570722CD5}"/>
    <cellStyle name="Normal 6 7 4 4" xfId="17194" xr:uid="{684220AD-50B0-4170-8ABB-AE2B6011B6B2}"/>
    <cellStyle name="Normal 6 7 4 5" xfId="17195" xr:uid="{D516CCA6-4F07-4BED-8DEF-F0C4B1E50A9B}"/>
    <cellStyle name="Normal 6 7 5" xfId="17196" xr:uid="{5197147B-708B-4579-8857-40795DC988D8}"/>
    <cellStyle name="Normal 6 7 5 2" xfId="17197" xr:uid="{0571AC10-4375-41AB-8770-8653A828E4DC}"/>
    <cellStyle name="Normal 6 7 6" xfId="17198" xr:uid="{F0D834E1-281C-4ECD-AF7A-7C6188F0023A}"/>
    <cellStyle name="Normal 6 7 7" xfId="17199" xr:uid="{FB8F608F-E517-45B1-BD5D-D0149BF88678}"/>
    <cellStyle name="Normal 6 7 8" xfId="17200" xr:uid="{A88BB4B6-8B60-4E75-B634-E80F2C88B391}"/>
    <cellStyle name="Normal 6 7 9" xfId="17201" xr:uid="{A6B241F5-38E8-493C-97F9-15E1A46E8BCB}"/>
    <cellStyle name="Normal 6 8" xfId="17202" xr:uid="{5CD01438-928E-4627-B75E-97F7727C1F71}"/>
    <cellStyle name="Normal 6 8 10" xfId="17203" xr:uid="{C57EEA44-F07F-4782-9731-7C104741CE3F}"/>
    <cellStyle name="Normal 6 8 11" xfId="17204" xr:uid="{3665DB27-79F1-4B36-B0C2-8A71B86D6FC7}"/>
    <cellStyle name="Normal 6 8 12" xfId="17205" xr:uid="{35136E5A-2D30-4C26-87B1-D0E38A03CAF9}"/>
    <cellStyle name="Normal 6 8 13" xfId="17206" xr:uid="{E51FE184-1615-4E7E-8B54-B75073EF2F2C}"/>
    <cellStyle name="Normal 6 8 14" xfId="17207" xr:uid="{43136782-F67C-4787-9951-5DF58AE4EBA7}"/>
    <cellStyle name="Normal 6 8 2" xfId="17208" xr:uid="{6E186927-6913-4DBE-958B-42A5D4644380}"/>
    <cellStyle name="Normal 6 8 2 10" xfId="17209" xr:uid="{BCAC487E-012D-45D9-A236-D7AE1D38503A}"/>
    <cellStyle name="Normal 6 8 2 11" xfId="17210" xr:uid="{7A781C2D-35E8-4AF2-A03A-87936717B2D8}"/>
    <cellStyle name="Normal 6 8 2 12" xfId="17211" xr:uid="{8190A1E5-848C-4581-A396-612127D8B238}"/>
    <cellStyle name="Normal 6 8 2 13" xfId="17212" xr:uid="{051FA5D1-A9B6-404A-BDC7-FDB569FDDC7A}"/>
    <cellStyle name="Normal 6 8 2 2" xfId="17213" xr:uid="{52C8D1FD-ABF7-4338-AE09-DA2F74BD4FC5}"/>
    <cellStyle name="Normal 6 8 2 2 10" xfId="17214" xr:uid="{26DBC924-BB56-4745-B2E8-16FF438D44FA}"/>
    <cellStyle name="Normal 6 8 2 2 11" xfId="17215" xr:uid="{AE825835-A1D8-44C9-ADED-D77E39238D27}"/>
    <cellStyle name="Normal 6 8 2 2 2" xfId="17216" xr:uid="{502AB6D0-1657-484C-A65B-F2D5687E25F5}"/>
    <cellStyle name="Normal 6 8 2 2 2 2" xfId="17217" xr:uid="{428DEA5F-3D47-4011-A8BB-BD20353D36B5}"/>
    <cellStyle name="Normal 6 8 2 2 2 2 2" xfId="17218" xr:uid="{CD7D08C0-32A7-4A70-A67F-C68CF6D46525}"/>
    <cellStyle name="Normal 6 8 2 2 2 3" xfId="17219" xr:uid="{44C32C59-A01B-42F5-A399-108920C37590}"/>
    <cellStyle name="Normal 6 8 2 2 2 4" xfId="17220" xr:uid="{00C8CFF7-165A-49FD-94BC-DC6FDA26799D}"/>
    <cellStyle name="Normal 6 8 2 2 2 5" xfId="17221" xr:uid="{C833E45B-4C2B-4491-88E2-BE4302D0B581}"/>
    <cellStyle name="Normal 6 8 2 2 3" xfId="17222" xr:uid="{B557B0D7-42FE-4C26-AFCE-F620401D2195}"/>
    <cellStyle name="Normal 6 8 2 2 3 2" xfId="17223" xr:uid="{16E8DE14-FCD4-4D80-98E5-E3EA6231ABB0}"/>
    <cellStyle name="Normal 6 8 2 2 4" xfId="17224" xr:uid="{475BCF4B-6A09-492E-9659-1B616DF6A243}"/>
    <cellStyle name="Normal 6 8 2 2 5" xfId="17225" xr:uid="{7E1F1F5E-1BDE-4E82-A63F-E4FD0586A2C2}"/>
    <cellStyle name="Normal 6 8 2 2 6" xfId="17226" xr:uid="{63486F23-EAF0-4648-878A-50D5124EC6E7}"/>
    <cellStyle name="Normal 6 8 2 2 7" xfId="17227" xr:uid="{D31F8E78-B7F7-40B2-8201-65688911E59E}"/>
    <cellStyle name="Normal 6 8 2 2 8" xfId="17228" xr:uid="{A0AB7A9C-5C3D-404C-A6C5-3DBA18CA350B}"/>
    <cellStyle name="Normal 6 8 2 2 9" xfId="17229" xr:uid="{89ABB10C-AC13-4C54-90BD-B29F06A889E4}"/>
    <cellStyle name="Normal 6 8 2 3" xfId="17230" xr:uid="{9A9F292C-4DCD-4661-A3F0-75EAFFE79C46}"/>
    <cellStyle name="Normal 6 8 2 3 2" xfId="17231" xr:uid="{79152B50-AC12-4C5A-B08C-828A83B4FADA}"/>
    <cellStyle name="Normal 6 8 2 3 2 2" xfId="17232" xr:uid="{F29E3582-5BA0-4CEB-A553-207B44A9838D}"/>
    <cellStyle name="Normal 6 8 2 3 3" xfId="17233" xr:uid="{570C9B25-E6BA-467F-8F16-FDAEE3BE8325}"/>
    <cellStyle name="Normal 6 8 2 3 4" xfId="17234" xr:uid="{B3C2C3B1-9942-4462-B168-09C3279BBDC8}"/>
    <cellStyle name="Normal 6 8 2 3 5" xfId="17235" xr:uid="{36A9CBA7-7964-4630-A5A9-680790EC5879}"/>
    <cellStyle name="Normal 6 8 2 4" xfId="17236" xr:uid="{95086617-4096-42F2-9390-24FD9AE9DF66}"/>
    <cellStyle name="Normal 6 8 2 4 2" xfId="17237" xr:uid="{CCEB5BE9-DD2B-45BC-A08C-C02D77FF33F3}"/>
    <cellStyle name="Normal 6 8 2 5" xfId="17238" xr:uid="{5A7FEAB6-C9FC-4128-A3F6-B360B800CE40}"/>
    <cellStyle name="Normal 6 8 2 6" xfId="17239" xr:uid="{F22765F4-3CEE-401C-86F5-4085B43DD6B4}"/>
    <cellStyle name="Normal 6 8 2 7" xfId="17240" xr:uid="{2E236024-CE9B-4970-A3C2-CCEB4B1A4B85}"/>
    <cellStyle name="Normal 6 8 2 8" xfId="17241" xr:uid="{CA2B7407-66E1-4318-A393-FD7DC114B1F0}"/>
    <cellStyle name="Normal 6 8 2 9" xfId="17242" xr:uid="{80AB72F2-C90F-4A8D-8513-A66B2DE5517A}"/>
    <cellStyle name="Normal 6 8 3" xfId="17243" xr:uid="{DAF2B2EF-FF7C-430C-80A1-50C724F5E5A6}"/>
    <cellStyle name="Normal 6 8 3 10" xfId="17244" xr:uid="{31F24449-7A65-47E3-BB2B-16437F8894A4}"/>
    <cellStyle name="Normal 6 8 3 11" xfId="17245" xr:uid="{3F40A1FB-BB6C-4BE5-9F6D-AFED002CCFE7}"/>
    <cellStyle name="Normal 6 8 3 2" xfId="17246" xr:uid="{16241097-D569-469C-91C7-5D462878F8AA}"/>
    <cellStyle name="Normal 6 8 3 2 2" xfId="17247" xr:uid="{B17637B2-6BF0-41B7-885D-9CE3EB12059C}"/>
    <cellStyle name="Normal 6 8 3 2 2 2" xfId="17248" xr:uid="{AD880049-D8F1-479E-92E3-B69101F8B37B}"/>
    <cellStyle name="Normal 6 8 3 2 3" xfId="17249" xr:uid="{A7AC709C-6322-49A9-8957-472BEE79A63D}"/>
    <cellStyle name="Normal 6 8 3 2 4" xfId="17250" xr:uid="{1E145B7F-FC6C-43FC-919C-47699C8DF248}"/>
    <cellStyle name="Normal 6 8 3 2 5" xfId="17251" xr:uid="{3F5844D6-0FA2-41C0-A547-8D90BF531F3B}"/>
    <cellStyle name="Normal 6 8 3 3" xfId="17252" xr:uid="{FAC8A907-6D82-44A8-B23F-D5EE4F255933}"/>
    <cellStyle name="Normal 6 8 3 3 2" xfId="17253" xr:uid="{9348CD12-3B4A-444E-BB89-B36D878E7952}"/>
    <cellStyle name="Normal 6 8 3 4" xfId="17254" xr:uid="{0EAE5760-1A9B-47B7-AC49-FFBC1088EBB6}"/>
    <cellStyle name="Normal 6 8 3 5" xfId="17255" xr:uid="{E5D04C0F-6A31-42F5-921E-A3974FB1C4AB}"/>
    <cellStyle name="Normal 6 8 3 6" xfId="17256" xr:uid="{C3C7E91F-7FF4-4FD1-9BBA-59971E4B40B3}"/>
    <cellStyle name="Normal 6 8 3 7" xfId="17257" xr:uid="{8358AD4D-4F0E-4F4D-9FF4-0B8821810AFD}"/>
    <cellStyle name="Normal 6 8 3 8" xfId="17258" xr:uid="{258AC53F-7085-4271-97A0-78D4C2D800B4}"/>
    <cellStyle name="Normal 6 8 3 9" xfId="17259" xr:uid="{066CB964-06FC-4696-B205-AF3323A8D277}"/>
    <cellStyle name="Normal 6 8 4" xfId="17260" xr:uid="{03BCD785-5408-47A2-8A38-12EB6CF88F0A}"/>
    <cellStyle name="Normal 6 8 4 2" xfId="17261" xr:uid="{DAE0A399-4C95-4991-9645-EDB2AADA4017}"/>
    <cellStyle name="Normal 6 8 4 2 2" xfId="17262" xr:uid="{00A036A3-164F-4737-B014-A032FBFE159C}"/>
    <cellStyle name="Normal 6 8 4 3" xfId="17263" xr:uid="{07717CA5-991D-41FE-A114-3EECDC94B761}"/>
    <cellStyle name="Normal 6 8 4 4" xfId="17264" xr:uid="{4C3E0AA3-3501-47CA-B417-35B5DA353A4F}"/>
    <cellStyle name="Normal 6 8 4 5" xfId="17265" xr:uid="{FAB19DD2-B935-4FE0-B731-2EB033DFE59E}"/>
    <cellStyle name="Normal 6 8 5" xfId="17266" xr:uid="{0DC1F9A2-55B1-4E55-885A-F202BFE53F13}"/>
    <cellStyle name="Normal 6 8 5 2" xfId="17267" xr:uid="{64AF7738-A8F2-4593-A3A9-C36EBECE50A9}"/>
    <cellStyle name="Normal 6 8 6" xfId="17268" xr:uid="{3450BBFB-933D-4CC9-B47F-71689415865E}"/>
    <cellStyle name="Normal 6 8 7" xfId="17269" xr:uid="{8976EC19-672A-45DA-AEF2-408F6731B37B}"/>
    <cellStyle name="Normal 6 8 8" xfId="17270" xr:uid="{1C687CD4-F007-4C9D-AA16-9F4079C31DC5}"/>
    <cellStyle name="Normal 6 8 9" xfId="17271" xr:uid="{96A16C24-B896-4248-A7E5-6208841DD2A4}"/>
    <cellStyle name="Normal 6 9" xfId="17272" xr:uid="{FED7F805-DB71-4606-AAA8-5AA809B5288C}"/>
    <cellStyle name="Normal 6 9 10" xfId="17273" xr:uid="{B4CACF1D-D41E-4CD4-AF16-46CD4E630379}"/>
    <cellStyle name="Normal 6 9 11" xfId="17274" xr:uid="{7769C6EE-18E9-4FA5-B656-E22A0390F16C}"/>
    <cellStyle name="Normal 6 9 12" xfId="17275" xr:uid="{681800ED-33DD-4E12-AA4D-073D90D989B9}"/>
    <cellStyle name="Normal 6 9 13" xfId="17276" xr:uid="{9050FCEE-DB76-433B-BA9D-070826B81DD3}"/>
    <cellStyle name="Normal 6 9 14" xfId="17277" xr:uid="{95237B4D-1D3C-451C-9655-9540D4278DBD}"/>
    <cellStyle name="Normal 6 9 2" xfId="17278" xr:uid="{9B19AA88-23A9-41FD-A189-93912B8441EB}"/>
    <cellStyle name="Normal 6 9 2 10" xfId="17279" xr:uid="{06E9E20E-B57C-47D3-BAF0-C5EA7F1B0E55}"/>
    <cellStyle name="Normal 6 9 2 11" xfId="17280" xr:uid="{742290DE-F82A-41CF-8A2C-F136A7F2646E}"/>
    <cellStyle name="Normal 6 9 2 12" xfId="17281" xr:uid="{9AF3104C-1145-4D41-85CA-AE5D7A3C7869}"/>
    <cellStyle name="Normal 6 9 2 13" xfId="17282" xr:uid="{1C8837B4-9ECE-4F01-A576-8CAC71E0636C}"/>
    <cellStyle name="Normal 6 9 2 2" xfId="17283" xr:uid="{C50C2CFA-B3F1-4B4A-9717-C902C7B47B61}"/>
    <cellStyle name="Normal 6 9 2 2 10" xfId="17284" xr:uid="{0396C82E-5535-451A-AC6A-46F64AA71D40}"/>
    <cellStyle name="Normal 6 9 2 2 11" xfId="17285" xr:uid="{8E427432-0387-4D9C-B49F-930020CE7DD5}"/>
    <cellStyle name="Normal 6 9 2 2 2" xfId="17286" xr:uid="{F1B4EFBB-EEB6-42C7-992C-A7EF4453DF17}"/>
    <cellStyle name="Normal 6 9 2 2 2 2" xfId="17287" xr:uid="{B9802ABB-D28B-43F4-95A9-39616CFBB980}"/>
    <cellStyle name="Normal 6 9 2 2 2 2 2" xfId="17288" xr:uid="{56AFD60F-3807-432A-8F75-BD27651CA9F2}"/>
    <cellStyle name="Normal 6 9 2 2 2 3" xfId="17289" xr:uid="{573316BD-1976-42FE-9073-F50970ED6679}"/>
    <cellStyle name="Normal 6 9 2 2 2 4" xfId="17290" xr:uid="{FEDCF9D0-8AA3-4AE6-8275-BA0C8CED8CFC}"/>
    <cellStyle name="Normal 6 9 2 2 2 5" xfId="17291" xr:uid="{B5C12700-886D-474B-808D-C9969DB1D837}"/>
    <cellStyle name="Normal 6 9 2 2 3" xfId="17292" xr:uid="{CA3F1BE4-AF04-4CE2-AEAF-BA6D65EAC35D}"/>
    <cellStyle name="Normal 6 9 2 2 3 2" xfId="17293" xr:uid="{D8426DAB-8B74-447C-9653-0BDE5BFC235C}"/>
    <cellStyle name="Normal 6 9 2 2 4" xfId="17294" xr:uid="{D3698505-7DD7-4978-AD2B-431763EE25A5}"/>
    <cellStyle name="Normal 6 9 2 2 5" xfId="17295" xr:uid="{2B438B95-5E77-409A-846E-09CB993CBD22}"/>
    <cellStyle name="Normal 6 9 2 2 6" xfId="17296" xr:uid="{F5C2F07A-B6E2-47A5-8233-BFA6799EAA25}"/>
    <cellStyle name="Normal 6 9 2 2 7" xfId="17297" xr:uid="{09330722-2FCC-4283-8834-C0FD2AC5A4E7}"/>
    <cellStyle name="Normal 6 9 2 2 8" xfId="17298" xr:uid="{533D6618-A5B8-4F9A-8345-00F4AAD6A820}"/>
    <cellStyle name="Normal 6 9 2 2 9" xfId="17299" xr:uid="{68D44E22-028E-4182-98B1-7E15F3B88150}"/>
    <cellStyle name="Normal 6 9 2 3" xfId="17300" xr:uid="{5E54CC41-BA3F-4912-AD28-78295A3163A8}"/>
    <cellStyle name="Normal 6 9 2 3 2" xfId="17301" xr:uid="{BCFE04E9-11CF-40A4-BE8F-B053B80B307E}"/>
    <cellStyle name="Normal 6 9 2 3 2 2" xfId="17302" xr:uid="{B8450069-0365-4746-A12D-9FF876A58CC1}"/>
    <cellStyle name="Normal 6 9 2 3 3" xfId="17303" xr:uid="{ACA6DCD0-C54A-4297-BB30-533A6F5E337F}"/>
    <cellStyle name="Normal 6 9 2 3 4" xfId="17304" xr:uid="{9F7BDCE2-24DF-4B0B-8F29-D809F96C9EB4}"/>
    <cellStyle name="Normal 6 9 2 3 5" xfId="17305" xr:uid="{EDB086A3-4F55-4DD8-B5EF-0765A487EEB0}"/>
    <cellStyle name="Normal 6 9 2 4" xfId="17306" xr:uid="{F9E9B447-3A75-4020-BF66-7AD5172F91D1}"/>
    <cellStyle name="Normal 6 9 2 4 2" xfId="17307" xr:uid="{F2123EB1-93D6-4399-8AC7-29925661766C}"/>
    <cellStyle name="Normal 6 9 2 5" xfId="17308" xr:uid="{67637BA5-B9B5-48EC-BF6F-155C8FFA7910}"/>
    <cellStyle name="Normal 6 9 2 6" xfId="17309" xr:uid="{C4C70D3C-09D1-4485-B58F-EE2B1317988E}"/>
    <cellStyle name="Normal 6 9 2 7" xfId="17310" xr:uid="{8813FFC7-CD82-46D7-9F15-04C6823B5958}"/>
    <cellStyle name="Normal 6 9 2 8" xfId="17311" xr:uid="{E7D905B1-AF62-41F0-B9B3-79497C8AB754}"/>
    <cellStyle name="Normal 6 9 2 9" xfId="17312" xr:uid="{70B2A325-AE60-4017-B4BD-6E20C269BC03}"/>
    <cellStyle name="Normal 6 9 3" xfId="17313" xr:uid="{8A746D28-9F44-4AD4-B0F8-0B61BA328883}"/>
    <cellStyle name="Normal 6 9 3 10" xfId="17314" xr:uid="{429F3691-0D3F-4FCB-AF44-01200A0E7634}"/>
    <cellStyle name="Normal 6 9 3 11" xfId="17315" xr:uid="{509733B9-39AC-49BF-8AEA-2A724F13EF38}"/>
    <cellStyle name="Normal 6 9 3 2" xfId="17316" xr:uid="{B815C53E-301F-4899-BC84-DF774CF5FD7D}"/>
    <cellStyle name="Normal 6 9 3 2 2" xfId="17317" xr:uid="{A5EE01E8-23E3-4170-B6B8-A8DB6F3073FF}"/>
    <cellStyle name="Normal 6 9 3 2 2 2" xfId="17318" xr:uid="{4125DBDC-C708-4CAF-9E3E-B5BEA4BDBDFF}"/>
    <cellStyle name="Normal 6 9 3 2 3" xfId="17319" xr:uid="{AD4DEF6B-AF9F-4AFC-9623-257918859D65}"/>
    <cellStyle name="Normal 6 9 3 2 4" xfId="17320" xr:uid="{FFAD3A2C-C479-456B-9D83-62706ECB4605}"/>
    <cellStyle name="Normal 6 9 3 2 5" xfId="17321" xr:uid="{C1528EFF-30E1-4620-A6D5-E4B2CCEB113E}"/>
    <cellStyle name="Normal 6 9 3 3" xfId="17322" xr:uid="{144E66AE-DBE7-4BA3-8129-70F2B0654C42}"/>
    <cellStyle name="Normal 6 9 3 3 2" xfId="17323" xr:uid="{577FDE59-D94C-46A2-972B-5624D4D11F09}"/>
    <cellStyle name="Normal 6 9 3 4" xfId="17324" xr:uid="{79FEAD51-9D7C-4363-970E-A1590A300ACC}"/>
    <cellStyle name="Normal 6 9 3 5" xfId="17325" xr:uid="{848E87B2-9CC8-4D1F-9C30-488E7EA3BFAA}"/>
    <cellStyle name="Normal 6 9 3 6" xfId="17326" xr:uid="{306AF3A2-BE5D-431E-A6C8-DAAE65698DF2}"/>
    <cellStyle name="Normal 6 9 3 7" xfId="17327" xr:uid="{8B652A75-EA73-4539-9C22-2C0EF8A51B58}"/>
    <cellStyle name="Normal 6 9 3 8" xfId="17328" xr:uid="{7727726E-3D40-43D7-80EB-A6D2F33685F1}"/>
    <cellStyle name="Normal 6 9 3 9" xfId="17329" xr:uid="{6BCCD019-2B2E-42F3-A631-9A54FCA99B6B}"/>
    <cellStyle name="Normal 6 9 4" xfId="17330" xr:uid="{C05B3A1A-B86C-45E2-A1A1-39D79A69C56E}"/>
    <cellStyle name="Normal 6 9 4 2" xfId="17331" xr:uid="{3D1183C8-6D40-4AE2-B912-7209E0C44BF4}"/>
    <cellStyle name="Normal 6 9 4 2 2" xfId="17332" xr:uid="{1CE33FEE-BA19-46B3-AF21-6F3DD22E38FA}"/>
    <cellStyle name="Normal 6 9 4 3" xfId="17333" xr:uid="{C1ADD8D9-9460-4BD8-BBD8-A5C1AB87C1CD}"/>
    <cellStyle name="Normal 6 9 4 4" xfId="17334" xr:uid="{71F17850-8D68-48C1-9077-1143377FEBC8}"/>
    <cellStyle name="Normal 6 9 4 5" xfId="17335" xr:uid="{E6D2B1ED-5857-4700-A9A3-D976565DF9F3}"/>
    <cellStyle name="Normal 6 9 5" xfId="17336" xr:uid="{CC5C6029-A3F5-47AE-8BCF-FF23E6AD56CF}"/>
    <cellStyle name="Normal 6 9 5 2" xfId="17337" xr:uid="{0678278E-910C-452E-983A-E0240C49F102}"/>
    <cellStyle name="Normal 6 9 6" xfId="17338" xr:uid="{7BC7073C-4D38-4BEB-BE6F-E8B597191FD1}"/>
    <cellStyle name="Normal 6 9 7" xfId="17339" xr:uid="{D0118754-9C9E-40CB-A448-039029C9E4A1}"/>
    <cellStyle name="Normal 6 9 8" xfId="17340" xr:uid="{064FADF9-1C32-419D-A23C-C18246A414F1}"/>
    <cellStyle name="Normal 6 9 9" xfId="17341" xr:uid="{A042ACF7-A20C-44FA-BED9-5F9C9368AFEB}"/>
    <cellStyle name="Normal 60" xfId="17342" xr:uid="{96A48FA8-23E7-4307-A631-DE0EB71169AD}"/>
    <cellStyle name="Normal 60 2" xfId="17343" xr:uid="{5ABE223E-09D3-4DF7-B652-840705F6FDA9}"/>
    <cellStyle name="Normal 61" xfId="17344" xr:uid="{B69B830E-02A5-495B-8BDE-DFA2F6633200}"/>
    <cellStyle name="Normal 61 2" xfId="17345" xr:uid="{23E4BE11-DF9C-4C1D-A4F7-A5CFC58F3613}"/>
    <cellStyle name="Normal 62" xfId="17346" xr:uid="{917B79AF-6DDC-4235-96E3-0CE663879C02}"/>
    <cellStyle name="Normal 62 2" xfId="17347" xr:uid="{0B5ADFA1-5DF3-4C4F-8FDD-389C33448016}"/>
    <cellStyle name="Normal 63" xfId="17348" xr:uid="{2DC7C0B2-5DC4-45A5-990A-8E7E7016D6AF}"/>
    <cellStyle name="Normal 63 2" xfId="17349" xr:uid="{A45FBDA5-3B20-4EE7-B309-5E78E59BCB1D}"/>
    <cellStyle name="Normal 64" xfId="17350" xr:uid="{7F1ADB85-3697-484B-AAF0-07AEBDC5D066}"/>
    <cellStyle name="Normal 64 2" xfId="17351" xr:uid="{BD40622A-2D38-4C87-94EE-33C062A8BA58}"/>
    <cellStyle name="Normal 65" xfId="17352" xr:uid="{F667EC72-C6E7-43D6-9314-8FBA0B198981}"/>
    <cellStyle name="Normal 65 2" xfId="17353" xr:uid="{75646337-271C-422C-B660-6AA8845537B4}"/>
    <cellStyle name="Normal 66" xfId="17354" xr:uid="{0EB17FD9-CE9A-47A1-B9CF-8C4BA5824EE8}"/>
    <cellStyle name="Normal 66 2" xfId="17355" xr:uid="{FCF8F0FE-9C19-47C1-B7FA-5555C639D245}"/>
    <cellStyle name="Normal 67" xfId="17356" xr:uid="{3B4CFDF5-8074-4BD1-B4CA-10713226442F}"/>
    <cellStyle name="Normal 67 2" xfId="17357" xr:uid="{9511CF5D-B212-4A55-BFC4-BEA9E5A4D711}"/>
    <cellStyle name="Normal 68" xfId="17358" xr:uid="{D97F475C-348D-4B20-AADA-D1B0C413A56F}"/>
    <cellStyle name="Normal 68 2" xfId="17359" xr:uid="{7156DFCD-4B10-49BA-BB2F-E16FF173675C}"/>
    <cellStyle name="Normal 69" xfId="17360" xr:uid="{B17E5141-ED4D-4CBA-9F48-530611B84A75}"/>
    <cellStyle name="Normal 69 2" xfId="17361" xr:uid="{F8CF43AB-B203-4298-95C2-EC06EE94CC3C}"/>
    <cellStyle name="Normal 7" xfId="17362" xr:uid="{9E9A3B95-F332-4DE7-B396-1F8107B9CB81}"/>
    <cellStyle name="Normal 7 10" xfId="17363" xr:uid="{79DBC0A9-F966-4556-965C-5B307D176B52}"/>
    <cellStyle name="Normal 7 10 10" xfId="17364" xr:uid="{4D407B21-80EB-4B2E-93B9-D90F412DAAEF}"/>
    <cellStyle name="Normal 7 10 11" xfId="17365" xr:uid="{9A11531A-02B2-489A-8218-C9B8E1880091}"/>
    <cellStyle name="Normal 7 10 12" xfId="17366" xr:uid="{83A3428F-AE25-4692-BEBB-2CFAE9CD78B1}"/>
    <cellStyle name="Normal 7 10 13" xfId="17367" xr:uid="{36403B41-0DC3-4955-B01E-186503BC3D1B}"/>
    <cellStyle name="Normal 7 10 14" xfId="17368" xr:uid="{8D7CA533-7DD3-48A8-A87E-3BF521268B85}"/>
    <cellStyle name="Normal 7 10 2" xfId="17369" xr:uid="{46C3E16C-7385-4D55-AC4A-21007F49AC2F}"/>
    <cellStyle name="Normal 7 10 2 10" xfId="17370" xr:uid="{3B1CD6D4-4EC4-4A15-BBC7-06B414FA72DF}"/>
    <cellStyle name="Normal 7 10 2 11" xfId="17371" xr:uid="{92D29442-C3EC-4D2E-9C65-51EEA7545AEA}"/>
    <cellStyle name="Normal 7 10 2 12" xfId="17372" xr:uid="{013782D2-A555-4F4A-B376-DB463F180362}"/>
    <cellStyle name="Normal 7 10 2 13" xfId="17373" xr:uid="{076C55B0-399F-4DF0-9F9A-21D206864BDA}"/>
    <cellStyle name="Normal 7 10 2 2" xfId="17374" xr:uid="{7F3B8B84-6127-4D4E-A29C-BAA9AAE32839}"/>
    <cellStyle name="Normal 7 10 2 2 10" xfId="17375" xr:uid="{8622A316-6AD6-41DF-A235-83A7F3060F60}"/>
    <cellStyle name="Normal 7 10 2 2 11" xfId="17376" xr:uid="{CADDE921-B469-4DFD-901E-6BB8C3D46AB7}"/>
    <cellStyle name="Normal 7 10 2 2 2" xfId="17377" xr:uid="{61704F79-5934-483D-8C81-1DB4623E9199}"/>
    <cellStyle name="Normal 7 10 2 2 2 2" xfId="17378" xr:uid="{4239DA38-0403-4FD4-9A05-97325B62C963}"/>
    <cellStyle name="Normal 7 10 2 2 2 2 2" xfId="17379" xr:uid="{7EBE1BEB-AC9C-4DED-8AC4-706FEEA30D6E}"/>
    <cellStyle name="Normal 7 10 2 2 2 3" xfId="17380" xr:uid="{2B83B084-FAA8-4BEB-8EA5-50E7FC383AAD}"/>
    <cellStyle name="Normal 7 10 2 2 2 4" xfId="17381" xr:uid="{7FA01140-E185-41D5-B829-C7B0EED54AD8}"/>
    <cellStyle name="Normal 7 10 2 2 2 5" xfId="17382" xr:uid="{E4934033-78C9-40A4-8660-6404DABB3677}"/>
    <cellStyle name="Normal 7 10 2 2 3" xfId="17383" xr:uid="{F911CEC7-DD4E-4A7E-B54C-81BA95996B26}"/>
    <cellStyle name="Normal 7 10 2 2 3 2" xfId="17384" xr:uid="{B30D7D87-C62D-4422-9045-EFC17E93E643}"/>
    <cellStyle name="Normal 7 10 2 2 4" xfId="17385" xr:uid="{3B6C6CFB-6D63-45EF-B430-48C3898D0D8B}"/>
    <cellStyle name="Normal 7 10 2 2 5" xfId="17386" xr:uid="{A9CF272F-9761-4A3A-B49E-41A68B7B9988}"/>
    <cellStyle name="Normal 7 10 2 2 6" xfId="17387" xr:uid="{CC72992D-DA70-4654-8696-33D894AA1F99}"/>
    <cellStyle name="Normal 7 10 2 2 7" xfId="17388" xr:uid="{A7DC761D-1609-48F6-BECD-0A254D37FA6B}"/>
    <cellStyle name="Normal 7 10 2 2 8" xfId="17389" xr:uid="{AAF0DD31-A5F8-4AFC-8DC3-C3E819CE4C58}"/>
    <cellStyle name="Normal 7 10 2 2 9" xfId="17390" xr:uid="{C4632D0C-3235-4BE3-9C86-7B31474DB4A8}"/>
    <cellStyle name="Normal 7 10 2 3" xfId="17391" xr:uid="{CE2E0161-2005-4E54-8F47-50A86E57E227}"/>
    <cellStyle name="Normal 7 10 2 3 2" xfId="17392" xr:uid="{183F1A5A-164C-4464-A2A6-BD7E2DBEDBBB}"/>
    <cellStyle name="Normal 7 10 2 3 2 2" xfId="17393" xr:uid="{9A7B07A9-8301-4D3E-9599-98208680952E}"/>
    <cellStyle name="Normal 7 10 2 3 3" xfId="17394" xr:uid="{CB28E521-25E9-4681-8CD0-5A8A2873D1A9}"/>
    <cellStyle name="Normal 7 10 2 3 4" xfId="17395" xr:uid="{9BE5FC2A-F2AB-4FF3-9FE2-0B49924763E7}"/>
    <cellStyle name="Normal 7 10 2 3 5" xfId="17396" xr:uid="{6B361B78-C238-47AC-940C-28E14364E8D6}"/>
    <cellStyle name="Normal 7 10 2 4" xfId="17397" xr:uid="{CD73A7D4-CDA5-4303-8938-6E78FE90B2B0}"/>
    <cellStyle name="Normal 7 10 2 4 2" xfId="17398" xr:uid="{FBC989DE-7696-44AC-B3F0-7026E4BFCF3D}"/>
    <cellStyle name="Normal 7 10 2 5" xfId="17399" xr:uid="{B8679D4A-AA7C-48E7-A3D4-DEE008163150}"/>
    <cellStyle name="Normal 7 10 2 6" xfId="17400" xr:uid="{E35FA146-4F97-4806-90C5-B7202B294C07}"/>
    <cellStyle name="Normal 7 10 2 7" xfId="17401" xr:uid="{998E4F58-17E1-4208-8156-1AC521288828}"/>
    <cellStyle name="Normal 7 10 2 8" xfId="17402" xr:uid="{34E5EBE3-2A8A-41CB-86FA-51299A2AFF48}"/>
    <cellStyle name="Normal 7 10 2 9" xfId="17403" xr:uid="{3B122B01-A2D3-4510-96C4-352614170D98}"/>
    <cellStyle name="Normal 7 10 3" xfId="17404" xr:uid="{ACD36EDC-07AE-4F4F-ABBA-79D53050F2CB}"/>
    <cellStyle name="Normal 7 10 3 10" xfId="17405" xr:uid="{C4F9A4A3-0E80-42B4-8F6E-749F41A856AD}"/>
    <cellStyle name="Normal 7 10 3 11" xfId="17406" xr:uid="{09729913-EF81-467A-9F03-324246B4ED90}"/>
    <cellStyle name="Normal 7 10 3 2" xfId="17407" xr:uid="{C36B862F-FC67-47AE-A629-493F5ED9B2C9}"/>
    <cellStyle name="Normal 7 10 3 2 2" xfId="17408" xr:uid="{94040231-F282-4E83-A9BB-37FF3C37C788}"/>
    <cellStyle name="Normal 7 10 3 2 2 2" xfId="17409" xr:uid="{ADE55AFE-FFF2-4E02-B2D0-C1B32F6DF780}"/>
    <cellStyle name="Normal 7 10 3 2 3" xfId="17410" xr:uid="{94D50C30-77DF-49D5-8468-1BA434CCCC6D}"/>
    <cellStyle name="Normal 7 10 3 2 4" xfId="17411" xr:uid="{57A83D59-0815-4B96-8DBF-2EAF176C622E}"/>
    <cellStyle name="Normal 7 10 3 2 5" xfId="17412" xr:uid="{A89715D0-2943-48AE-AF30-F56852B2E293}"/>
    <cellStyle name="Normal 7 10 3 3" xfId="17413" xr:uid="{E1E2FFD5-FA37-45D0-B262-156C2BF80DED}"/>
    <cellStyle name="Normal 7 10 3 3 2" xfId="17414" xr:uid="{EA17C886-A178-400C-8E2D-72C0D9FAA163}"/>
    <cellStyle name="Normal 7 10 3 4" xfId="17415" xr:uid="{7B99EE33-BBCA-426F-B964-1D661F85DD44}"/>
    <cellStyle name="Normal 7 10 3 5" xfId="17416" xr:uid="{7E4E8995-71D7-4AD9-9C64-114052E4EA80}"/>
    <cellStyle name="Normal 7 10 3 6" xfId="17417" xr:uid="{1F2F0811-4FCA-4DE9-99BB-8C4C6F3C487A}"/>
    <cellStyle name="Normal 7 10 3 7" xfId="17418" xr:uid="{FF6B48DE-862D-499D-9DEF-6FC326C00233}"/>
    <cellStyle name="Normal 7 10 3 8" xfId="17419" xr:uid="{1CEDB316-B00B-44C4-8C6F-E37DC90B5AD8}"/>
    <cellStyle name="Normal 7 10 3 9" xfId="17420" xr:uid="{697F8486-D641-4464-8268-2CD9E131480F}"/>
    <cellStyle name="Normal 7 10 4" xfId="17421" xr:uid="{AE09D610-6F64-421C-B639-845AA23B13CA}"/>
    <cellStyle name="Normal 7 10 4 2" xfId="17422" xr:uid="{B8189ADC-D6B1-4545-BC63-83399FF9D7D8}"/>
    <cellStyle name="Normal 7 10 4 2 2" xfId="17423" xr:uid="{699C6A83-4546-4B6A-A20A-4A7666F03771}"/>
    <cellStyle name="Normal 7 10 4 3" xfId="17424" xr:uid="{D63D5515-7CDE-4AF0-B96D-7F9C5F2AC811}"/>
    <cellStyle name="Normal 7 10 4 4" xfId="17425" xr:uid="{07CF5A98-25A7-40AA-8FDA-5D0A675446F9}"/>
    <cellStyle name="Normal 7 10 4 5" xfId="17426" xr:uid="{D5F29ADD-EC5F-4ECF-BA7A-C0EE4074307B}"/>
    <cellStyle name="Normal 7 10 5" xfId="17427" xr:uid="{B4C3CFEE-BE43-4837-8A61-01DDD45A5018}"/>
    <cellStyle name="Normal 7 10 5 2" xfId="17428" xr:uid="{50C6BBD3-1ABF-463E-96D0-DE250F1393DE}"/>
    <cellStyle name="Normal 7 10 6" xfId="17429" xr:uid="{4E375B3D-81D2-44CE-AA6A-CB57512B8BB5}"/>
    <cellStyle name="Normal 7 10 7" xfId="17430" xr:uid="{FF709242-1CB6-46AB-AF78-D1037B8B5557}"/>
    <cellStyle name="Normal 7 10 8" xfId="17431" xr:uid="{90B057E8-B0E5-48C9-B61D-8A596D206DDE}"/>
    <cellStyle name="Normal 7 10 9" xfId="17432" xr:uid="{F8C5EC08-A4FF-43A5-A856-FCFB39855995}"/>
    <cellStyle name="Normal 7 11" xfId="17433" xr:uid="{DC69034A-5618-44D7-93F0-5CF74855D983}"/>
    <cellStyle name="Normal 7 11 10" xfId="17434" xr:uid="{D69C1880-2E1D-4958-B119-6CFF9BC60FAC}"/>
    <cellStyle name="Normal 7 11 11" xfId="17435" xr:uid="{12AC1398-C539-4215-B157-4949D9EB0B38}"/>
    <cellStyle name="Normal 7 11 12" xfId="17436" xr:uid="{A1262F86-C5E9-4189-A615-AE4290712EA6}"/>
    <cellStyle name="Normal 7 11 13" xfId="17437" xr:uid="{26FF3285-69F4-43B2-A314-E0DCC7575633}"/>
    <cellStyle name="Normal 7 11 14" xfId="17438" xr:uid="{EA75726C-08C0-4066-BE6B-A9743D27A92B}"/>
    <cellStyle name="Normal 7 11 2" xfId="17439" xr:uid="{6C8A69EC-D0EA-4AA2-85C8-E1CC7C730C77}"/>
    <cellStyle name="Normal 7 11 2 10" xfId="17440" xr:uid="{6100AD99-018A-4C99-8C23-E113772E89B3}"/>
    <cellStyle name="Normal 7 11 2 11" xfId="17441" xr:uid="{97374830-B5B9-4FC4-B423-61651DABE631}"/>
    <cellStyle name="Normal 7 11 2 12" xfId="17442" xr:uid="{B24AC128-2384-4BDA-A088-B44A5D6946C8}"/>
    <cellStyle name="Normal 7 11 2 13" xfId="17443" xr:uid="{452B83C5-9AA8-4082-8423-FE867C3777B8}"/>
    <cellStyle name="Normal 7 11 2 2" xfId="17444" xr:uid="{54066D2C-5223-4CD0-857B-45E48D6D2E7D}"/>
    <cellStyle name="Normal 7 11 2 2 10" xfId="17445" xr:uid="{B6B85D9B-03E4-4752-979E-4EF2FE571127}"/>
    <cellStyle name="Normal 7 11 2 2 11" xfId="17446" xr:uid="{7DFC3310-E6D1-4EAB-8006-8D0538E9A714}"/>
    <cellStyle name="Normal 7 11 2 2 2" xfId="17447" xr:uid="{A12D8A90-0102-4E26-9536-D78A496AC60C}"/>
    <cellStyle name="Normal 7 11 2 2 2 2" xfId="17448" xr:uid="{A9DC3ED2-B362-4980-B45C-EC78DC7938AF}"/>
    <cellStyle name="Normal 7 11 2 2 2 2 2" xfId="17449" xr:uid="{EEF59956-361F-4513-9306-0FF05F8566CA}"/>
    <cellStyle name="Normal 7 11 2 2 2 3" xfId="17450" xr:uid="{DD6E71C2-3954-4AA5-AD01-8B7AAD78CFE9}"/>
    <cellStyle name="Normal 7 11 2 2 2 4" xfId="17451" xr:uid="{4DBF3773-D204-40D7-9F2A-D059D2B82A5E}"/>
    <cellStyle name="Normal 7 11 2 2 2 5" xfId="17452" xr:uid="{6D5D8384-CA3B-4306-B5EA-BFD4DF60F90E}"/>
    <cellStyle name="Normal 7 11 2 2 3" xfId="17453" xr:uid="{4415035B-55DD-4B37-9B93-26E5D609CB22}"/>
    <cellStyle name="Normal 7 11 2 2 3 2" xfId="17454" xr:uid="{C7E2F3D4-B46C-40EC-AB71-D0F01C6DA166}"/>
    <cellStyle name="Normal 7 11 2 2 4" xfId="17455" xr:uid="{3F26EB55-8DE9-43E5-95FD-D38BE6126EE7}"/>
    <cellStyle name="Normal 7 11 2 2 5" xfId="17456" xr:uid="{05063962-F6B3-4683-B5D4-B1BCCDACF0B1}"/>
    <cellStyle name="Normal 7 11 2 2 6" xfId="17457" xr:uid="{751FBC59-A4AF-4C02-A99A-412440FF6A7E}"/>
    <cellStyle name="Normal 7 11 2 2 7" xfId="17458" xr:uid="{98B7A159-D312-4A07-810F-DF4005C68A16}"/>
    <cellStyle name="Normal 7 11 2 2 8" xfId="17459" xr:uid="{C6C19BA3-7168-43B5-9825-3218B3174D24}"/>
    <cellStyle name="Normal 7 11 2 2 9" xfId="17460" xr:uid="{C3140EF6-A990-4BDC-9529-258FAA3D4A94}"/>
    <cellStyle name="Normal 7 11 2 3" xfId="17461" xr:uid="{B46815EB-DDE0-4AC2-BCF6-77F082B15445}"/>
    <cellStyle name="Normal 7 11 2 3 2" xfId="17462" xr:uid="{9D16283F-3206-4C53-82CF-6EB730391763}"/>
    <cellStyle name="Normal 7 11 2 3 2 2" xfId="17463" xr:uid="{F6269739-2268-4262-BA95-C8E9C12001E8}"/>
    <cellStyle name="Normal 7 11 2 3 3" xfId="17464" xr:uid="{E8A9E1E3-CF95-4BDD-84C2-88F392CFFBEE}"/>
    <cellStyle name="Normal 7 11 2 3 4" xfId="17465" xr:uid="{90D798DE-BA2B-463D-9091-B78866CEBA14}"/>
    <cellStyle name="Normal 7 11 2 3 5" xfId="17466" xr:uid="{1C25095E-AE7A-42F3-8E01-E13D08295104}"/>
    <cellStyle name="Normal 7 11 2 4" xfId="17467" xr:uid="{F5B1A133-EB97-43E8-9C94-3182B4EF2FE4}"/>
    <cellStyle name="Normal 7 11 2 4 2" xfId="17468" xr:uid="{F4D1AEFE-B71F-4243-A4F6-3FD84A2D510A}"/>
    <cellStyle name="Normal 7 11 2 5" xfId="17469" xr:uid="{C7ED91BB-3E6A-4445-A832-251026588CC3}"/>
    <cellStyle name="Normal 7 11 2 6" xfId="17470" xr:uid="{22CED275-D9FA-45A2-97B4-7CD755D0CE14}"/>
    <cellStyle name="Normal 7 11 2 7" xfId="17471" xr:uid="{B77765AD-D7CD-4F34-BEB8-30D6DB263D48}"/>
    <cellStyle name="Normal 7 11 2 8" xfId="17472" xr:uid="{24304261-14EF-4551-A634-D61717D8E8EB}"/>
    <cellStyle name="Normal 7 11 2 9" xfId="17473" xr:uid="{DF254642-093B-474B-B54E-BF3127840B88}"/>
    <cellStyle name="Normal 7 11 3" xfId="17474" xr:uid="{7AC41DC8-4F71-470F-8CC5-1ABF27E49015}"/>
    <cellStyle name="Normal 7 11 3 10" xfId="17475" xr:uid="{201236C7-FED9-410D-A131-CADC2D471A7C}"/>
    <cellStyle name="Normal 7 11 3 11" xfId="17476" xr:uid="{A4014525-6DC9-4638-BEEA-F595D805AB1B}"/>
    <cellStyle name="Normal 7 11 3 2" xfId="17477" xr:uid="{33F8F90C-3856-4AD0-A39E-D5AC03F44596}"/>
    <cellStyle name="Normal 7 11 3 2 2" xfId="17478" xr:uid="{FE8BC478-C686-4CC5-AD68-D52008FD94F7}"/>
    <cellStyle name="Normal 7 11 3 2 2 2" xfId="17479" xr:uid="{A3848947-3554-4022-95D5-C421F9483E9C}"/>
    <cellStyle name="Normal 7 11 3 2 3" xfId="17480" xr:uid="{9F6DC0AB-0CF8-4914-9708-A60F46FD698D}"/>
    <cellStyle name="Normal 7 11 3 2 4" xfId="17481" xr:uid="{B0A4A4D4-9B32-4177-B707-B5312E2ECD22}"/>
    <cellStyle name="Normal 7 11 3 2 5" xfId="17482" xr:uid="{003BAD25-3B9D-4866-826F-28AF43EF636B}"/>
    <cellStyle name="Normal 7 11 3 3" xfId="17483" xr:uid="{C324797A-376D-4B58-B418-06CF2652BE64}"/>
    <cellStyle name="Normal 7 11 3 3 2" xfId="17484" xr:uid="{70FFDCEB-D120-43D1-8A11-FDFB327D2D1C}"/>
    <cellStyle name="Normal 7 11 3 4" xfId="17485" xr:uid="{B9B057FD-9875-4FE2-BA32-5A082BDC4F70}"/>
    <cellStyle name="Normal 7 11 3 5" xfId="17486" xr:uid="{4AFE7E12-9F02-4F4A-83E5-599599DFAAF8}"/>
    <cellStyle name="Normal 7 11 3 6" xfId="17487" xr:uid="{17A5EEE0-0B15-499C-A90A-E9CB0DA9806C}"/>
    <cellStyle name="Normal 7 11 3 7" xfId="17488" xr:uid="{5726B2FA-A0D6-4A98-8FFF-202BA4E0023C}"/>
    <cellStyle name="Normal 7 11 3 8" xfId="17489" xr:uid="{3E533CB1-BE55-4D26-A3F9-ED4E1183F529}"/>
    <cellStyle name="Normal 7 11 3 9" xfId="17490" xr:uid="{74F0F93B-C8E6-4BCA-969A-5650BB4E3663}"/>
    <cellStyle name="Normal 7 11 4" xfId="17491" xr:uid="{9B7AF550-8860-4B95-8344-639FDA658F05}"/>
    <cellStyle name="Normal 7 11 4 2" xfId="17492" xr:uid="{BF52C05D-861F-41C6-987D-A51B74175825}"/>
    <cellStyle name="Normal 7 11 4 2 2" xfId="17493" xr:uid="{0EC86D3E-F535-4544-B8FF-2D49EEE89F14}"/>
    <cellStyle name="Normal 7 11 4 3" xfId="17494" xr:uid="{41E7E9BC-5009-489B-81E9-3844ACE22C79}"/>
    <cellStyle name="Normal 7 11 4 4" xfId="17495" xr:uid="{7706279A-E5B1-4D04-810E-22D914B675EC}"/>
    <cellStyle name="Normal 7 11 4 5" xfId="17496" xr:uid="{FC0112DD-9B25-4169-AC51-E29E6DC87CCA}"/>
    <cellStyle name="Normal 7 11 5" xfId="17497" xr:uid="{B4273224-1099-4846-956E-97E08F42776D}"/>
    <cellStyle name="Normal 7 11 5 2" xfId="17498" xr:uid="{52079999-6A66-4BC6-883D-95426B82641B}"/>
    <cellStyle name="Normal 7 11 6" xfId="17499" xr:uid="{E3768249-2AE0-4092-9D14-017D936B01CA}"/>
    <cellStyle name="Normal 7 11 7" xfId="17500" xr:uid="{956B63C5-729A-46D5-960B-07401AE33751}"/>
    <cellStyle name="Normal 7 11 8" xfId="17501" xr:uid="{A242E1D1-158B-4F40-A5FC-536B818028CB}"/>
    <cellStyle name="Normal 7 11 9" xfId="17502" xr:uid="{4D294314-4089-4BF1-ADEF-3DB4122968E3}"/>
    <cellStyle name="Normal 7 12" xfId="17503" xr:uid="{820955A3-2461-495E-B18B-11AF3003DD49}"/>
    <cellStyle name="Normal 7 12 10" xfId="17504" xr:uid="{66F751D1-EF40-41B3-9D6B-44A522332EBF}"/>
    <cellStyle name="Normal 7 12 11" xfId="17505" xr:uid="{A1A68BF2-170C-4340-9DF0-B74BF797A544}"/>
    <cellStyle name="Normal 7 12 12" xfId="17506" xr:uid="{3F4EFF3E-2D48-4BEE-A80E-C5909428B501}"/>
    <cellStyle name="Normal 7 12 13" xfId="17507" xr:uid="{E1C5DA16-961E-4BC6-AE58-EAE2DAA170F8}"/>
    <cellStyle name="Normal 7 12 14" xfId="17508" xr:uid="{64F0BC84-BE9C-4CEE-954C-28CD98B6E1FB}"/>
    <cellStyle name="Normal 7 12 2" xfId="17509" xr:uid="{700C54D2-0F78-44A6-9D80-2DC933E0522B}"/>
    <cellStyle name="Normal 7 12 2 10" xfId="17510" xr:uid="{E7E18F05-DF2F-4DC5-883D-67925DFC99D4}"/>
    <cellStyle name="Normal 7 12 2 11" xfId="17511" xr:uid="{CBB84E86-86D1-4A5E-BE73-9BAC60078D1B}"/>
    <cellStyle name="Normal 7 12 2 12" xfId="17512" xr:uid="{21039B19-07B5-4F94-B735-B542EBF0F4DC}"/>
    <cellStyle name="Normal 7 12 2 13" xfId="17513" xr:uid="{E4D5703A-C3C4-460B-BBED-7677703AAB81}"/>
    <cellStyle name="Normal 7 12 2 2" xfId="17514" xr:uid="{078CEFDB-5891-42D3-A651-9F42CF4B2049}"/>
    <cellStyle name="Normal 7 12 2 2 10" xfId="17515" xr:uid="{C3232642-5279-42EA-9FF5-1D9E1631BA17}"/>
    <cellStyle name="Normal 7 12 2 2 11" xfId="17516" xr:uid="{09B8AB8E-6462-43A8-9116-79F3B085C804}"/>
    <cellStyle name="Normal 7 12 2 2 2" xfId="17517" xr:uid="{CC226976-4941-4F17-967D-0589A6B27736}"/>
    <cellStyle name="Normal 7 12 2 2 2 2" xfId="17518" xr:uid="{106DEDE4-2452-41A2-B6AA-A0D4D9E6949F}"/>
    <cellStyle name="Normal 7 12 2 2 2 2 2" xfId="17519" xr:uid="{6AA6CDB9-8C86-45E6-A5B7-0B81D49D9214}"/>
    <cellStyle name="Normal 7 12 2 2 2 3" xfId="17520" xr:uid="{C6319F0D-0EA3-4A95-A79A-BDD8AFB78447}"/>
    <cellStyle name="Normal 7 12 2 2 2 4" xfId="17521" xr:uid="{C48EDC3B-0B21-459E-9975-03453193DE19}"/>
    <cellStyle name="Normal 7 12 2 2 2 5" xfId="17522" xr:uid="{676D0511-4204-4302-AC67-6289B3BD8F5D}"/>
    <cellStyle name="Normal 7 12 2 2 3" xfId="17523" xr:uid="{EBEC937D-BB20-4D1A-BDCE-F1D9A0B4C5BB}"/>
    <cellStyle name="Normal 7 12 2 2 3 2" xfId="17524" xr:uid="{71DAC101-D4C7-4613-87BF-CE182ACC4E03}"/>
    <cellStyle name="Normal 7 12 2 2 4" xfId="17525" xr:uid="{B348A18A-0B9C-40B7-985E-C694EE86BA60}"/>
    <cellStyle name="Normal 7 12 2 2 5" xfId="17526" xr:uid="{24B86320-93C7-4C15-B0DB-EFAEB041BE32}"/>
    <cellStyle name="Normal 7 12 2 2 6" xfId="17527" xr:uid="{8A279E5B-9271-42C6-B2AD-705022170C55}"/>
    <cellStyle name="Normal 7 12 2 2 7" xfId="17528" xr:uid="{17D8967F-7602-402A-8788-1542C0C11910}"/>
    <cellStyle name="Normal 7 12 2 2 8" xfId="17529" xr:uid="{F08A62AE-CB81-43A0-B37B-7384394C0DA3}"/>
    <cellStyle name="Normal 7 12 2 2 9" xfId="17530" xr:uid="{51B570D9-63FB-4D76-B497-7C5D84AE6591}"/>
    <cellStyle name="Normal 7 12 2 3" xfId="17531" xr:uid="{67B8827C-7808-4F5D-9496-957C4BFC03A9}"/>
    <cellStyle name="Normal 7 12 2 3 2" xfId="17532" xr:uid="{0BAC596F-D008-4CE9-A6B4-61CBD6F5B67E}"/>
    <cellStyle name="Normal 7 12 2 3 2 2" xfId="17533" xr:uid="{4CFEAE63-A37F-41FB-8F90-F6F3F544D958}"/>
    <cellStyle name="Normal 7 12 2 3 3" xfId="17534" xr:uid="{17566096-92E6-4637-96B4-014674032065}"/>
    <cellStyle name="Normal 7 12 2 3 4" xfId="17535" xr:uid="{58EC2233-66AB-44EB-85DC-2D0624161A62}"/>
    <cellStyle name="Normal 7 12 2 3 5" xfId="17536" xr:uid="{FBE4C55E-DB86-4ED9-BBB7-627947FAC92D}"/>
    <cellStyle name="Normal 7 12 2 4" xfId="17537" xr:uid="{806096AB-3CC3-4FF2-898D-F9B3AE071AE4}"/>
    <cellStyle name="Normal 7 12 2 4 2" xfId="17538" xr:uid="{783207D1-E25B-4003-9788-3A44D03F9123}"/>
    <cellStyle name="Normal 7 12 2 5" xfId="17539" xr:uid="{8861FE1F-F8A8-4248-9436-6231D3E659F0}"/>
    <cellStyle name="Normal 7 12 2 6" xfId="17540" xr:uid="{685BD90E-43E9-47A6-A957-6979A34114D2}"/>
    <cellStyle name="Normal 7 12 2 7" xfId="17541" xr:uid="{3F1484CC-48E1-4E1D-B586-841CA278E1E1}"/>
    <cellStyle name="Normal 7 12 2 8" xfId="17542" xr:uid="{B44FB10C-0507-466D-A150-E2463E4C846C}"/>
    <cellStyle name="Normal 7 12 2 9" xfId="17543" xr:uid="{92F3FF40-7EEF-4D11-9A2B-AC9FC4601BC0}"/>
    <cellStyle name="Normal 7 12 3" xfId="17544" xr:uid="{50A1A847-A385-457C-9606-7668B3623828}"/>
    <cellStyle name="Normal 7 12 3 10" xfId="17545" xr:uid="{597A1D99-93D0-4247-B273-F6EC07B735DD}"/>
    <cellStyle name="Normal 7 12 3 11" xfId="17546" xr:uid="{1A8712D5-78D4-40D1-8880-B32ADC2F2FF2}"/>
    <cellStyle name="Normal 7 12 3 2" xfId="17547" xr:uid="{651F7F4A-C5D7-41F7-A0DE-B0A21C8FD3CE}"/>
    <cellStyle name="Normal 7 12 3 2 2" xfId="17548" xr:uid="{307F7796-3CFE-493F-BC84-2F0910BF7F99}"/>
    <cellStyle name="Normal 7 12 3 2 2 2" xfId="17549" xr:uid="{B824495B-DD8E-4D23-954B-5BC07EBDD64C}"/>
    <cellStyle name="Normal 7 12 3 2 3" xfId="17550" xr:uid="{A394777A-DAA5-47BD-82BD-2732B1FF0A21}"/>
    <cellStyle name="Normal 7 12 3 2 4" xfId="17551" xr:uid="{DEC6A51B-20A2-4C9E-889B-A4B58D56FCC3}"/>
    <cellStyle name="Normal 7 12 3 2 5" xfId="17552" xr:uid="{6BA0595B-2DA5-480C-9B7A-C73C822B5CE6}"/>
    <cellStyle name="Normal 7 12 3 3" xfId="17553" xr:uid="{BDEFD3EB-5D4E-4F43-B949-AA5C481A98B8}"/>
    <cellStyle name="Normal 7 12 3 3 2" xfId="17554" xr:uid="{3873EC27-427D-4CC1-86DA-50D63108BEE6}"/>
    <cellStyle name="Normal 7 12 3 4" xfId="17555" xr:uid="{5AD803C1-FEF2-4D46-BAFC-839BC4565FA7}"/>
    <cellStyle name="Normal 7 12 3 5" xfId="17556" xr:uid="{0D090733-EBA7-403C-BC3F-8D5329E6C48D}"/>
    <cellStyle name="Normal 7 12 3 6" xfId="17557" xr:uid="{4F950776-0306-4458-853A-A19889777064}"/>
    <cellStyle name="Normal 7 12 3 7" xfId="17558" xr:uid="{1D699522-5919-48FE-8A77-7DCCE9C62C25}"/>
    <cellStyle name="Normal 7 12 3 8" xfId="17559" xr:uid="{AF1BF883-FF5A-4456-A120-E55E53E44507}"/>
    <cellStyle name="Normal 7 12 3 9" xfId="17560" xr:uid="{7644C32B-3D92-4624-9251-8F0685F1FFA2}"/>
    <cellStyle name="Normal 7 12 4" xfId="17561" xr:uid="{FAF919B4-04F9-4352-9B0A-930686C45A4C}"/>
    <cellStyle name="Normal 7 12 4 2" xfId="17562" xr:uid="{CB9E926D-4CA5-4691-9515-09376542C7BF}"/>
    <cellStyle name="Normal 7 12 4 2 2" xfId="17563" xr:uid="{A1292ADA-71B6-4B08-82C4-17C41A9F598B}"/>
    <cellStyle name="Normal 7 12 4 3" xfId="17564" xr:uid="{8F8CFFBC-08A8-4A53-B3E0-B266A44AA0C4}"/>
    <cellStyle name="Normal 7 12 4 4" xfId="17565" xr:uid="{6A60B524-6CD7-4AE8-85B8-2E6F742AA50B}"/>
    <cellStyle name="Normal 7 12 4 5" xfId="17566" xr:uid="{7D56A140-8A1F-4F14-A60E-00D695ACF858}"/>
    <cellStyle name="Normal 7 12 5" xfId="17567" xr:uid="{5DC6FAED-41F7-4849-90D3-36406FFE1894}"/>
    <cellStyle name="Normal 7 12 5 2" xfId="17568" xr:uid="{16D2D781-D849-470C-9462-859C2D5B620B}"/>
    <cellStyle name="Normal 7 12 6" xfId="17569" xr:uid="{052A7E54-AAD2-4265-9B16-CA7923F64859}"/>
    <cellStyle name="Normal 7 12 7" xfId="17570" xr:uid="{888B29D0-7F75-4EB9-93D4-426890F1081E}"/>
    <cellStyle name="Normal 7 12 8" xfId="17571" xr:uid="{8658BF37-E762-4BF7-83A3-2070604C77C2}"/>
    <cellStyle name="Normal 7 12 9" xfId="17572" xr:uid="{10177D42-3085-443C-9F80-D75709F4AD63}"/>
    <cellStyle name="Normal 7 13" xfId="17573" xr:uid="{6C022F84-A9BA-4893-866A-62366D75DDD9}"/>
    <cellStyle name="Normal 7 13 10" xfId="17574" xr:uid="{EFF01057-9184-4D93-BA26-2631580B0D76}"/>
    <cellStyle name="Normal 7 13 11" xfId="17575" xr:uid="{3655B7FA-DD9C-42FF-98F6-C6D5B4376DAC}"/>
    <cellStyle name="Normal 7 13 12" xfId="17576" xr:uid="{33EFCF93-04F4-4274-B9CD-E53E243B46D6}"/>
    <cellStyle name="Normal 7 13 13" xfId="17577" xr:uid="{378C8753-786E-448A-BB0F-EE6B0A8D4A76}"/>
    <cellStyle name="Normal 7 13 14" xfId="17578" xr:uid="{1B9135E2-CE8E-4386-BD10-13208FBA845B}"/>
    <cellStyle name="Normal 7 13 2" xfId="17579" xr:uid="{6C5A3399-E9F6-4A55-97F2-EC651F92A127}"/>
    <cellStyle name="Normal 7 13 2 10" xfId="17580" xr:uid="{965D9134-3BCE-449D-8274-ECB11E9BDA58}"/>
    <cellStyle name="Normal 7 13 2 11" xfId="17581" xr:uid="{C9F1E4BB-CD7D-4F02-9F5E-8B5D5B163A64}"/>
    <cellStyle name="Normal 7 13 2 12" xfId="17582" xr:uid="{70010ED8-E84D-4C70-90C4-C5D0B26E8EF8}"/>
    <cellStyle name="Normal 7 13 2 13" xfId="17583" xr:uid="{48491D3A-C3A9-4195-9984-BDB16B344280}"/>
    <cellStyle name="Normal 7 13 2 2" xfId="17584" xr:uid="{0005F6CF-9BD2-46F9-B342-58DB6B137E34}"/>
    <cellStyle name="Normal 7 13 2 2 10" xfId="17585" xr:uid="{FB5AE21F-EB7C-4CBC-B6BA-21B84AB420CA}"/>
    <cellStyle name="Normal 7 13 2 2 11" xfId="17586" xr:uid="{CED36196-7785-45B9-876C-9E37ABC3808B}"/>
    <cellStyle name="Normal 7 13 2 2 2" xfId="17587" xr:uid="{C8EBF9BA-E531-4B7E-A4F8-1F4E520FB236}"/>
    <cellStyle name="Normal 7 13 2 2 2 2" xfId="17588" xr:uid="{7C57B004-F028-439F-9070-745DE869E463}"/>
    <cellStyle name="Normal 7 13 2 2 2 2 2" xfId="17589" xr:uid="{AA12777F-92CE-42A0-AD4D-CA4C624FF728}"/>
    <cellStyle name="Normal 7 13 2 2 2 3" xfId="17590" xr:uid="{A70C0AB3-36E0-4D09-8737-83F7DA3A4223}"/>
    <cellStyle name="Normal 7 13 2 2 2 4" xfId="17591" xr:uid="{D352EB79-41D3-4074-A0B9-18B64171CB7E}"/>
    <cellStyle name="Normal 7 13 2 2 2 5" xfId="17592" xr:uid="{D2341509-11B7-493C-9613-95B24D3A018F}"/>
    <cellStyle name="Normal 7 13 2 2 3" xfId="17593" xr:uid="{00973A09-265A-4883-85F0-0037C4BBCF3F}"/>
    <cellStyle name="Normal 7 13 2 2 3 2" xfId="17594" xr:uid="{87FA0EBF-DD2D-4D3E-9CBE-5EDCDD186819}"/>
    <cellStyle name="Normal 7 13 2 2 4" xfId="17595" xr:uid="{95F03E59-2474-4556-ADED-C92AC0386597}"/>
    <cellStyle name="Normal 7 13 2 2 5" xfId="17596" xr:uid="{39F40942-EF60-4960-8813-8D6A93AE4815}"/>
    <cellStyle name="Normal 7 13 2 2 6" xfId="17597" xr:uid="{5E49E3EB-0496-4E22-979C-33FAD34ED879}"/>
    <cellStyle name="Normal 7 13 2 2 7" xfId="17598" xr:uid="{58DEE0E9-82AE-4013-8A63-7A12DAB9F7A8}"/>
    <cellStyle name="Normal 7 13 2 2 8" xfId="17599" xr:uid="{B528E032-EE3B-4375-8DBD-BC0C654EA8D2}"/>
    <cellStyle name="Normal 7 13 2 2 9" xfId="17600" xr:uid="{34E9513E-5082-48C4-96E2-020121D4C568}"/>
    <cellStyle name="Normal 7 13 2 3" xfId="17601" xr:uid="{414F65C5-63B6-4003-A9F2-727F26789BF0}"/>
    <cellStyle name="Normal 7 13 2 3 2" xfId="17602" xr:uid="{FF0ACB22-900D-42B3-95F0-2F196D7AF450}"/>
    <cellStyle name="Normal 7 13 2 3 2 2" xfId="17603" xr:uid="{C02DCBA3-7D29-426B-93B6-157D0F268DA5}"/>
    <cellStyle name="Normal 7 13 2 3 3" xfId="17604" xr:uid="{66DDDABB-BE96-413A-953B-292E087AEBDB}"/>
    <cellStyle name="Normal 7 13 2 3 4" xfId="17605" xr:uid="{D9CE86C7-0AF5-42A8-83A7-C3C99843280B}"/>
    <cellStyle name="Normal 7 13 2 3 5" xfId="17606" xr:uid="{F16EB2F9-1250-4924-BC36-980A87AD7C5C}"/>
    <cellStyle name="Normal 7 13 2 4" xfId="17607" xr:uid="{D3BBFFEB-5866-4831-A407-012EB9E73AED}"/>
    <cellStyle name="Normal 7 13 2 4 2" xfId="17608" xr:uid="{78250C35-8F7A-4D7D-A54A-05C9361E54BE}"/>
    <cellStyle name="Normal 7 13 2 5" xfId="17609" xr:uid="{E055F841-6005-429F-9188-CD9C8EAD48B0}"/>
    <cellStyle name="Normal 7 13 2 6" xfId="17610" xr:uid="{1DAE31CA-D545-4BD4-9773-FFEBF192E333}"/>
    <cellStyle name="Normal 7 13 2 7" xfId="17611" xr:uid="{10BCF5B6-B6A9-4078-9E15-4AD6353C9C87}"/>
    <cellStyle name="Normal 7 13 2 8" xfId="17612" xr:uid="{29F8107D-42E3-4C9B-ADE2-62AF0248D958}"/>
    <cellStyle name="Normal 7 13 2 9" xfId="17613" xr:uid="{6A2122BB-E6E9-4C83-88C2-1B38992091AF}"/>
    <cellStyle name="Normal 7 13 3" xfId="17614" xr:uid="{143EA33F-987D-4C84-B2F9-0B61196987B0}"/>
    <cellStyle name="Normal 7 13 3 10" xfId="17615" xr:uid="{E247164E-49FF-42E9-BA67-85D51FF242CE}"/>
    <cellStyle name="Normal 7 13 3 11" xfId="17616" xr:uid="{D3BAEE81-D8BA-44E2-A653-FDCEAC099FB7}"/>
    <cellStyle name="Normal 7 13 3 2" xfId="17617" xr:uid="{39EEA049-9CFA-4617-94D3-8293B9771F6C}"/>
    <cellStyle name="Normal 7 13 3 2 2" xfId="17618" xr:uid="{7AB81A7B-C3BB-40AB-AA99-8DA2C0C0183E}"/>
    <cellStyle name="Normal 7 13 3 2 2 2" xfId="17619" xr:uid="{5250534C-2A9E-4C44-9F6B-FE062BB5C581}"/>
    <cellStyle name="Normal 7 13 3 2 3" xfId="17620" xr:uid="{3FAA1FE1-C08D-4DE6-82B4-37053C007F47}"/>
    <cellStyle name="Normal 7 13 3 2 4" xfId="17621" xr:uid="{64E5980B-DD62-4EAE-BE3E-874DF4BA5192}"/>
    <cellStyle name="Normal 7 13 3 2 5" xfId="17622" xr:uid="{DB795297-0610-49D9-B532-7BD9443E3FBD}"/>
    <cellStyle name="Normal 7 13 3 3" xfId="17623" xr:uid="{3FA1EB7D-A094-43BD-8349-256D2859AAA1}"/>
    <cellStyle name="Normal 7 13 3 3 2" xfId="17624" xr:uid="{C78EC966-AD05-443B-96F1-45334051ECF8}"/>
    <cellStyle name="Normal 7 13 3 4" xfId="17625" xr:uid="{75F05F9F-0594-45C2-92E3-0238329D9EC5}"/>
    <cellStyle name="Normal 7 13 3 5" xfId="17626" xr:uid="{8AB098CD-06B3-4DC7-B88B-7DCF35BE3576}"/>
    <cellStyle name="Normal 7 13 3 6" xfId="17627" xr:uid="{57C66503-53CD-4B04-9D8D-A7B59CD83FDC}"/>
    <cellStyle name="Normal 7 13 3 7" xfId="17628" xr:uid="{3A5388A3-A29F-4D52-B272-13CF494992CB}"/>
    <cellStyle name="Normal 7 13 3 8" xfId="17629" xr:uid="{A08A93FB-BC2E-4A78-8A41-8AFBDA66F104}"/>
    <cellStyle name="Normal 7 13 3 9" xfId="17630" xr:uid="{7223E842-0580-4068-95EF-F1FB25A69004}"/>
    <cellStyle name="Normal 7 13 4" xfId="17631" xr:uid="{13B228CB-9A11-4465-B197-CB28E63E065B}"/>
    <cellStyle name="Normal 7 13 4 2" xfId="17632" xr:uid="{817A81CD-D6F1-4AA9-AFE1-FAF0814E1686}"/>
    <cellStyle name="Normal 7 13 4 2 2" xfId="17633" xr:uid="{06BBE757-2253-4657-8923-C3835AB1D3A3}"/>
    <cellStyle name="Normal 7 13 4 3" xfId="17634" xr:uid="{04117409-587E-4B45-B90C-B168B4E3116A}"/>
    <cellStyle name="Normal 7 13 4 4" xfId="17635" xr:uid="{05700CEB-222D-47E3-800E-0D7DC02048C8}"/>
    <cellStyle name="Normal 7 13 4 5" xfId="17636" xr:uid="{505F8BA4-1360-490D-8DD9-57B892A858BC}"/>
    <cellStyle name="Normal 7 13 5" xfId="17637" xr:uid="{9A9FCAAD-A72B-483C-ADEF-300B05895783}"/>
    <cellStyle name="Normal 7 13 5 2" xfId="17638" xr:uid="{00B65FB0-5562-49F8-84C3-C25F2719B335}"/>
    <cellStyle name="Normal 7 13 6" xfId="17639" xr:uid="{72C9FBCB-C96A-43D8-A07C-978FB826EC17}"/>
    <cellStyle name="Normal 7 13 7" xfId="17640" xr:uid="{FA0F8B2B-1F0B-4FD7-80B0-CC66343DAD93}"/>
    <cellStyle name="Normal 7 13 8" xfId="17641" xr:uid="{4B1D7D20-59AA-49FD-BD18-49B76E2A57DE}"/>
    <cellStyle name="Normal 7 13 9" xfId="17642" xr:uid="{3DBA81BC-775F-41C5-9A02-3A7D4A6D983E}"/>
    <cellStyle name="Normal 7 14" xfId="17643" xr:uid="{8F9D3CA9-CB41-4DE6-9AC5-7D97FDAA7AC1}"/>
    <cellStyle name="Normal 7 14 10" xfId="17644" xr:uid="{C0E7EF95-E46E-4CAE-8000-3964841A8FA6}"/>
    <cellStyle name="Normal 7 14 11" xfId="17645" xr:uid="{183E9EE5-7584-4D96-884D-46561D1A78E3}"/>
    <cellStyle name="Normal 7 14 12" xfId="17646" xr:uid="{EDBE1B51-A7D1-4BDF-AA49-5493EFF06B86}"/>
    <cellStyle name="Normal 7 14 13" xfId="17647" xr:uid="{34F25EAA-335E-4C67-B819-15320E583328}"/>
    <cellStyle name="Normal 7 14 14" xfId="17648" xr:uid="{1D141D91-6C0D-41A2-8CC9-8803BDDEA771}"/>
    <cellStyle name="Normal 7 14 2" xfId="17649" xr:uid="{F4898C7F-F4B4-4FC6-8F60-5E7D5B629A58}"/>
    <cellStyle name="Normal 7 14 2 10" xfId="17650" xr:uid="{6FC0D9CE-91A3-4C94-A4D3-70FDD0BFFB5B}"/>
    <cellStyle name="Normal 7 14 2 11" xfId="17651" xr:uid="{1781E009-9B4B-465F-BBAA-387BCC9291AC}"/>
    <cellStyle name="Normal 7 14 2 12" xfId="17652" xr:uid="{96BDEFF0-491D-4FF3-A85D-5624A91E186C}"/>
    <cellStyle name="Normal 7 14 2 13" xfId="17653" xr:uid="{73A5725C-0CEA-4E40-A2B6-99A9876E99F6}"/>
    <cellStyle name="Normal 7 14 2 2" xfId="17654" xr:uid="{89077D24-2270-4E8C-9F48-7044F55BDD10}"/>
    <cellStyle name="Normal 7 14 2 2 10" xfId="17655" xr:uid="{A00BEAF9-736D-4A73-8594-DB055C735E35}"/>
    <cellStyle name="Normal 7 14 2 2 11" xfId="17656" xr:uid="{9A69E58B-E928-426D-85E4-4414D0EB4AA4}"/>
    <cellStyle name="Normal 7 14 2 2 2" xfId="17657" xr:uid="{2DA2C43A-CCD9-4932-8BDC-A6430C222FCA}"/>
    <cellStyle name="Normal 7 14 2 2 2 2" xfId="17658" xr:uid="{79A47450-3478-44B9-B330-72DBC8C499CC}"/>
    <cellStyle name="Normal 7 14 2 2 2 2 2" xfId="17659" xr:uid="{08897511-F261-4774-8801-94F789F48CDD}"/>
    <cellStyle name="Normal 7 14 2 2 2 3" xfId="17660" xr:uid="{2E3E8080-BFFA-4C12-85A2-FF81A51EF2CD}"/>
    <cellStyle name="Normal 7 14 2 2 2 4" xfId="17661" xr:uid="{5D771558-72DA-4CCD-92C3-2263730ACBB8}"/>
    <cellStyle name="Normal 7 14 2 2 2 5" xfId="17662" xr:uid="{864EC6D8-603D-4810-B4DA-635BDE013C4E}"/>
    <cellStyle name="Normal 7 14 2 2 3" xfId="17663" xr:uid="{B614CFE2-D82D-4F2E-ADDA-CCD26DDB1A20}"/>
    <cellStyle name="Normal 7 14 2 2 3 2" xfId="17664" xr:uid="{8283E460-E7D3-4626-A519-091BC1A79F21}"/>
    <cellStyle name="Normal 7 14 2 2 4" xfId="17665" xr:uid="{13E49953-EA4F-4401-83F6-FCE3AD064DDA}"/>
    <cellStyle name="Normal 7 14 2 2 5" xfId="17666" xr:uid="{A990D728-EDCD-4FB1-B327-5EBC08B02534}"/>
    <cellStyle name="Normal 7 14 2 2 6" xfId="17667" xr:uid="{EAAEC19F-5BA2-4ED5-B449-C5E3A6EFC0FF}"/>
    <cellStyle name="Normal 7 14 2 2 7" xfId="17668" xr:uid="{D561D307-B32D-4308-9340-35C386162C70}"/>
    <cellStyle name="Normal 7 14 2 2 8" xfId="17669" xr:uid="{BC5F745E-3E7A-4155-A63E-D56D522D71F6}"/>
    <cellStyle name="Normal 7 14 2 2 9" xfId="17670" xr:uid="{85CFCF8E-5837-4B2D-8402-E520A1D00BA9}"/>
    <cellStyle name="Normal 7 14 2 3" xfId="17671" xr:uid="{E283D0AD-57F5-4E7A-9608-57614F1DE08F}"/>
    <cellStyle name="Normal 7 14 2 3 2" xfId="17672" xr:uid="{26313978-1960-414B-AE69-1F10532AF44A}"/>
    <cellStyle name="Normal 7 14 2 3 2 2" xfId="17673" xr:uid="{7EF834B1-7CF4-4B7A-9E62-17FD810D7226}"/>
    <cellStyle name="Normal 7 14 2 3 3" xfId="17674" xr:uid="{FD2ADEF7-CA0A-47FB-ADBB-85B1364B214F}"/>
    <cellStyle name="Normal 7 14 2 3 4" xfId="17675" xr:uid="{B520D611-836A-4731-9AD0-474246E051AB}"/>
    <cellStyle name="Normal 7 14 2 3 5" xfId="17676" xr:uid="{6FDCA0D3-9265-4F18-876A-83C53FD34C17}"/>
    <cellStyle name="Normal 7 14 2 4" xfId="17677" xr:uid="{B39A2E43-6485-455B-BEFB-91EE940B0FDD}"/>
    <cellStyle name="Normal 7 14 2 4 2" xfId="17678" xr:uid="{70DC5E10-6C51-4897-A19B-A6FCF892B766}"/>
    <cellStyle name="Normal 7 14 2 5" xfId="17679" xr:uid="{F29ECD10-C336-41C1-AB9B-1E75F45EF1F0}"/>
    <cellStyle name="Normal 7 14 2 6" xfId="17680" xr:uid="{B6CD1937-E391-41DD-AE75-D49DDBA4E0BE}"/>
    <cellStyle name="Normal 7 14 2 7" xfId="17681" xr:uid="{0476FEC9-D5C8-45E9-9ED2-405A830FF055}"/>
    <cellStyle name="Normal 7 14 2 8" xfId="17682" xr:uid="{031C44F9-3C29-462D-A0F6-A9E58EF876C4}"/>
    <cellStyle name="Normal 7 14 2 9" xfId="17683" xr:uid="{F2E67143-43AD-4BFE-9925-27F2C5E7F315}"/>
    <cellStyle name="Normal 7 14 3" xfId="17684" xr:uid="{E48A66F6-152F-468A-8D36-BD668C002DDC}"/>
    <cellStyle name="Normal 7 14 3 10" xfId="17685" xr:uid="{D9201BC9-B5D1-40DF-9690-2C64085A5135}"/>
    <cellStyle name="Normal 7 14 3 11" xfId="17686" xr:uid="{46AD6A00-DB26-4A8D-9570-C70BDD8DC7F2}"/>
    <cellStyle name="Normal 7 14 3 2" xfId="17687" xr:uid="{6863AC93-07B3-408A-AB51-86B9CBA3D398}"/>
    <cellStyle name="Normal 7 14 3 2 2" xfId="17688" xr:uid="{AC13C85F-57D0-475F-B1B7-DA3C8C2F1CE5}"/>
    <cellStyle name="Normal 7 14 3 2 2 2" xfId="17689" xr:uid="{681D6672-9C7B-4DB5-B1ED-926E85F12390}"/>
    <cellStyle name="Normal 7 14 3 2 3" xfId="17690" xr:uid="{F2C58459-F35A-4E31-A0F6-10F1B5164FA4}"/>
    <cellStyle name="Normal 7 14 3 2 4" xfId="17691" xr:uid="{BDF2062F-90B7-42E6-9044-79B0305AED7A}"/>
    <cellStyle name="Normal 7 14 3 2 5" xfId="17692" xr:uid="{C60D90F4-D14C-45B2-80BE-53F25D384522}"/>
    <cellStyle name="Normal 7 14 3 3" xfId="17693" xr:uid="{6E539B64-F066-4BD8-B5D9-CF279C9EFE1D}"/>
    <cellStyle name="Normal 7 14 3 3 2" xfId="17694" xr:uid="{0433A129-30F8-4AE9-A52F-93A0ED810295}"/>
    <cellStyle name="Normal 7 14 3 4" xfId="17695" xr:uid="{AA01EE8E-8DBC-42E4-A9AE-157FE6ABDE95}"/>
    <cellStyle name="Normal 7 14 3 5" xfId="17696" xr:uid="{452560CB-10DB-467C-9E17-036933DA879C}"/>
    <cellStyle name="Normal 7 14 3 6" xfId="17697" xr:uid="{6F648526-60C7-45A4-84B6-965A7437CBD0}"/>
    <cellStyle name="Normal 7 14 3 7" xfId="17698" xr:uid="{5BAD60D6-A3FB-4CAB-827B-A0AEF64B00F1}"/>
    <cellStyle name="Normal 7 14 3 8" xfId="17699" xr:uid="{199C5E89-8920-4512-89A9-A6D2E8195618}"/>
    <cellStyle name="Normal 7 14 3 9" xfId="17700" xr:uid="{AC311959-6288-4D84-B803-48B10615A3BA}"/>
    <cellStyle name="Normal 7 14 4" xfId="17701" xr:uid="{71C71C0A-E0E6-40E8-8A27-8DD1D52224B2}"/>
    <cellStyle name="Normal 7 14 4 2" xfId="17702" xr:uid="{0F34F6B6-8B4A-422C-93F8-646C73859A45}"/>
    <cellStyle name="Normal 7 14 4 2 2" xfId="17703" xr:uid="{8B1F806E-2848-49F5-BA7E-A7A5A0A32DBA}"/>
    <cellStyle name="Normal 7 14 4 3" xfId="17704" xr:uid="{FA5BA250-7DF1-4AE7-BEB8-71BD1C64A780}"/>
    <cellStyle name="Normal 7 14 4 4" xfId="17705" xr:uid="{D71C9138-F23A-4F6B-AA56-EC231F7556B5}"/>
    <cellStyle name="Normal 7 14 4 5" xfId="17706" xr:uid="{F5977C5C-A807-4613-9987-93ADEE3E00EB}"/>
    <cellStyle name="Normal 7 14 5" xfId="17707" xr:uid="{A289564C-1D41-4714-A81B-00BE0683768A}"/>
    <cellStyle name="Normal 7 14 5 2" xfId="17708" xr:uid="{D0FC7911-2CB4-4EF4-9D01-875436E3852A}"/>
    <cellStyle name="Normal 7 14 6" xfId="17709" xr:uid="{EC41E5DD-902F-438F-8031-928C811162AA}"/>
    <cellStyle name="Normal 7 14 7" xfId="17710" xr:uid="{43109591-463B-48EE-92DD-23A57147A5C8}"/>
    <cellStyle name="Normal 7 14 8" xfId="17711" xr:uid="{83B8D94F-1EC1-4884-899D-71D7D24C5018}"/>
    <cellStyle name="Normal 7 14 9" xfId="17712" xr:uid="{F728B90A-F798-46C1-8C74-E33D4CB99286}"/>
    <cellStyle name="Normal 7 15" xfId="17713" xr:uid="{A267A4B2-9271-4FAE-BEB6-0FAA403B63E5}"/>
    <cellStyle name="Normal 7 15 10" xfId="17714" xr:uid="{3C427E55-0F45-4094-825D-9D01E185B1A0}"/>
    <cellStyle name="Normal 7 15 11" xfId="17715" xr:uid="{65D0A491-A0C4-49B1-9266-7075A35B45DC}"/>
    <cellStyle name="Normal 7 15 12" xfId="17716" xr:uid="{D32B4EAC-B196-457D-89D1-5552352C2792}"/>
    <cellStyle name="Normal 7 15 13" xfId="17717" xr:uid="{0395C2D2-7314-4F32-BBEA-10A5DAA4CFAE}"/>
    <cellStyle name="Normal 7 15 14" xfId="17718" xr:uid="{B113A422-7CBD-4C62-9D51-95BC0EB6761C}"/>
    <cellStyle name="Normal 7 15 2" xfId="17719" xr:uid="{14008567-5CFA-4152-8004-338FC5059D2A}"/>
    <cellStyle name="Normal 7 15 2 10" xfId="17720" xr:uid="{C5674EC3-C525-45B5-B688-0B918AD25C1E}"/>
    <cellStyle name="Normal 7 15 2 11" xfId="17721" xr:uid="{4BAF16D7-C585-4793-81AE-D61384D6C0A4}"/>
    <cellStyle name="Normal 7 15 2 12" xfId="17722" xr:uid="{2EC71C0B-B571-445D-9FD9-BFA354FC9AE7}"/>
    <cellStyle name="Normal 7 15 2 13" xfId="17723" xr:uid="{82DE56E1-650A-46FD-8389-8ED35F36F826}"/>
    <cellStyle name="Normal 7 15 2 2" xfId="17724" xr:uid="{0514EC69-4CF5-461A-A181-EDF810ABE056}"/>
    <cellStyle name="Normal 7 15 2 2 10" xfId="17725" xr:uid="{8268F8B2-51BD-4E2E-8629-6474BFFFEB34}"/>
    <cellStyle name="Normal 7 15 2 2 11" xfId="17726" xr:uid="{A11162ED-E128-4A1B-B187-C165C305EF40}"/>
    <cellStyle name="Normal 7 15 2 2 2" xfId="17727" xr:uid="{7667667E-6410-404A-BAEA-AAC94A53A3E2}"/>
    <cellStyle name="Normal 7 15 2 2 2 2" xfId="17728" xr:uid="{98E1BB29-94FD-4897-B55D-21F821FD90B2}"/>
    <cellStyle name="Normal 7 15 2 2 2 2 2" xfId="17729" xr:uid="{EB57CD6A-FB92-4C69-BAEA-29F89C86198D}"/>
    <cellStyle name="Normal 7 15 2 2 2 3" xfId="17730" xr:uid="{86B62BA4-874A-4BA8-9C55-5EC3FF0D24E5}"/>
    <cellStyle name="Normal 7 15 2 2 2 4" xfId="17731" xr:uid="{1ED78B01-D511-4646-9CEE-798C40925D59}"/>
    <cellStyle name="Normal 7 15 2 2 2 5" xfId="17732" xr:uid="{DDA1FE05-952C-4213-A47D-12E57A2AF892}"/>
    <cellStyle name="Normal 7 15 2 2 3" xfId="17733" xr:uid="{6EDBDB16-06F3-46B7-B782-73BDB5E852B4}"/>
    <cellStyle name="Normal 7 15 2 2 3 2" xfId="17734" xr:uid="{C6E272AC-177F-4F6C-855E-3118D48D4074}"/>
    <cellStyle name="Normal 7 15 2 2 4" xfId="17735" xr:uid="{7D6DF971-E92D-4474-9264-5D14890962F1}"/>
    <cellStyle name="Normal 7 15 2 2 5" xfId="17736" xr:uid="{19844F36-F7ED-4011-BC3D-567055414A84}"/>
    <cellStyle name="Normal 7 15 2 2 6" xfId="17737" xr:uid="{AA8A76C3-01F3-4118-8217-BAFF8714E492}"/>
    <cellStyle name="Normal 7 15 2 2 7" xfId="17738" xr:uid="{EB724FB3-A1D7-43FD-AE35-3BE79727CDA2}"/>
    <cellStyle name="Normal 7 15 2 2 8" xfId="17739" xr:uid="{9A990817-E600-4DE3-9194-CB35D58013E2}"/>
    <cellStyle name="Normal 7 15 2 2 9" xfId="17740" xr:uid="{B633B9F2-2DA4-4F79-BB03-009F9323BD63}"/>
    <cellStyle name="Normal 7 15 2 3" xfId="17741" xr:uid="{3BAC22CB-45D5-4D66-993B-96A5D933E146}"/>
    <cellStyle name="Normal 7 15 2 3 2" xfId="17742" xr:uid="{6AEDF2BE-B1CF-4716-8351-EF9B07ED8D0F}"/>
    <cellStyle name="Normal 7 15 2 3 2 2" xfId="17743" xr:uid="{8E0D6277-B757-451E-B02B-AE0701C6892B}"/>
    <cellStyle name="Normal 7 15 2 3 3" xfId="17744" xr:uid="{0DF7BBAA-BECC-4807-A43C-611F315E872A}"/>
    <cellStyle name="Normal 7 15 2 3 4" xfId="17745" xr:uid="{0B3718E1-98AF-41A1-8ADF-304A1597F415}"/>
    <cellStyle name="Normal 7 15 2 3 5" xfId="17746" xr:uid="{AA364699-811A-4F2C-92EA-5D5B5BB50E11}"/>
    <cellStyle name="Normal 7 15 2 4" xfId="17747" xr:uid="{5C03DE64-9271-4A42-B5E3-9F1CD3A0CF0A}"/>
    <cellStyle name="Normal 7 15 2 4 2" xfId="17748" xr:uid="{A21DEF29-C3B7-4CE8-A0E8-3E0857CB4892}"/>
    <cellStyle name="Normal 7 15 2 5" xfId="17749" xr:uid="{EA52A5E6-24A9-4C4A-A6AD-807589438673}"/>
    <cellStyle name="Normal 7 15 2 6" xfId="17750" xr:uid="{C74E781B-62BD-420D-B508-EDAAED23F7F8}"/>
    <cellStyle name="Normal 7 15 2 7" xfId="17751" xr:uid="{301FD127-5019-4003-A5B8-B4D2B701531C}"/>
    <cellStyle name="Normal 7 15 2 8" xfId="17752" xr:uid="{5B1BE3CE-0A5E-42AC-997B-26C7FD198974}"/>
    <cellStyle name="Normal 7 15 2 9" xfId="17753" xr:uid="{777EBBB6-6528-4190-B806-31B6964366F1}"/>
    <cellStyle name="Normal 7 15 3" xfId="17754" xr:uid="{D461AF37-3FC0-4130-B7DB-215CB44E1C55}"/>
    <cellStyle name="Normal 7 15 3 10" xfId="17755" xr:uid="{CBFE8BF9-1CC1-49F8-9BC7-A7BF2B72D497}"/>
    <cellStyle name="Normal 7 15 3 11" xfId="17756" xr:uid="{FDDF28BA-E48B-4717-B229-636607DABFC6}"/>
    <cellStyle name="Normal 7 15 3 2" xfId="17757" xr:uid="{35D79D53-5A28-481E-98A1-139BF670EA7B}"/>
    <cellStyle name="Normal 7 15 3 2 2" xfId="17758" xr:uid="{C65B3405-0128-4076-BE8C-21E0A3D652A9}"/>
    <cellStyle name="Normal 7 15 3 2 2 2" xfId="17759" xr:uid="{F03CDE65-330E-45D7-9D4B-948369656532}"/>
    <cellStyle name="Normal 7 15 3 2 3" xfId="17760" xr:uid="{8496FD6D-74BD-4E09-B144-7D3819FF0191}"/>
    <cellStyle name="Normal 7 15 3 2 4" xfId="17761" xr:uid="{145F606F-C409-4348-BA50-CDD1C16A69EB}"/>
    <cellStyle name="Normal 7 15 3 2 5" xfId="17762" xr:uid="{C6B24D52-5D31-4E37-8CD0-A31B96559B3D}"/>
    <cellStyle name="Normal 7 15 3 3" xfId="17763" xr:uid="{78D0746C-BE7D-49DB-9E84-E60C5DED4ED2}"/>
    <cellStyle name="Normal 7 15 3 3 2" xfId="17764" xr:uid="{0F8FB382-0E0B-4FAE-9F87-C5DE9E1AB652}"/>
    <cellStyle name="Normal 7 15 3 4" xfId="17765" xr:uid="{60EE6CDA-3870-47A0-909A-9E62A2B511F4}"/>
    <cellStyle name="Normal 7 15 3 5" xfId="17766" xr:uid="{40058B80-8718-42ED-B591-157A464994AC}"/>
    <cellStyle name="Normal 7 15 3 6" xfId="17767" xr:uid="{A51A15F1-2554-438F-86F3-642C5D74E6C4}"/>
    <cellStyle name="Normal 7 15 3 7" xfId="17768" xr:uid="{E74084A4-9D9C-48DA-8CA4-CA0B3C7D629D}"/>
    <cellStyle name="Normal 7 15 3 8" xfId="17769" xr:uid="{14E9AAEC-CC8C-4DFF-86A6-B6F19457CDB7}"/>
    <cellStyle name="Normal 7 15 3 9" xfId="17770" xr:uid="{39EE3077-B693-4F37-A77E-2DFF02274779}"/>
    <cellStyle name="Normal 7 15 4" xfId="17771" xr:uid="{54DFDE1F-9B1C-4B8E-9D62-62240754E23D}"/>
    <cellStyle name="Normal 7 15 4 2" xfId="17772" xr:uid="{E64CD7AD-545B-46FD-86F4-DD1620B9CAAA}"/>
    <cellStyle name="Normal 7 15 4 2 2" xfId="17773" xr:uid="{0FF2E086-36FB-4ECD-B5FA-97DFEEAA43B3}"/>
    <cellStyle name="Normal 7 15 4 3" xfId="17774" xr:uid="{45AA8B63-5CE9-4B0A-83F1-26C748EE3AC8}"/>
    <cellStyle name="Normal 7 15 4 4" xfId="17775" xr:uid="{9242F7DB-18DB-4B0E-8275-D05FABAE50F7}"/>
    <cellStyle name="Normal 7 15 4 5" xfId="17776" xr:uid="{B1E517C9-4E92-46B3-8979-A009FDA61A8F}"/>
    <cellStyle name="Normal 7 15 5" xfId="17777" xr:uid="{6E73037B-3308-4CC0-B4D4-E11E544B43F8}"/>
    <cellStyle name="Normal 7 15 5 2" xfId="17778" xr:uid="{7B1D67BF-ED56-476E-8649-4C341E0C808D}"/>
    <cellStyle name="Normal 7 15 6" xfId="17779" xr:uid="{9718171F-9181-4A37-9B8F-80AD0E393E5D}"/>
    <cellStyle name="Normal 7 15 7" xfId="17780" xr:uid="{B69A285A-4738-4E3D-8DAA-03F117F111D7}"/>
    <cellStyle name="Normal 7 15 8" xfId="17781" xr:uid="{EC5F45A3-BBD7-4C65-82DD-40BD5E0272D2}"/>
    <cellStyle name="Normal 7 15 9" xfId="17782" xr:uid="{DC8BD715-587A-4142-9930-C986254C3EE8}"/>
    <cellStyle name="Normal 7 16" xfId="17783" xr:uid="{B3AE11C3-936E-4B27-B57F-45B2ECB13C54}"/>
    <cellStyle name="Normal 7 16 10" xfId="17784" xr:uid="{71E1E951-D56E-42FC-9844-4CAFF6757434}"/>
    <cellStyle name="Normal 7 16 11" xfId="17785" xr:uid="{385D4C3F-1E1A-4B7C-A83A-82F51F650B01}"/>
    <cellStyle name="Normal 7 16 12" xfId="17786" xr:uid="{1B1545AE-C8C1-4685-8B3E-0927C2D0D362}"/>
    <cellStyle name="Normal 7 16 13" xfId="17787" xr:uid="{45FB9BB3-BEC3-40A0-804D-5277277CC91A}"/>
    <cellStyle name="Normal 7 16 14" xfId="17788" xr:uid="{2B65514B-4974-4A2F-897C-98A0511CAF4D}"/>
    <cellStyle name="Normal 7 16 2" xfId="17789" xr:uid="{AB1AA493-A1C4-4C13-A703-7893FB7BA950}"/>
    <cellStyle name="Normal 7 16 2 10" xfId="17790" xr:uid="{C5EC0DCC-B090-4776-8C65-594B63338515}"/>
    <cellStyle name="Normal 7 16 2 11" xfId="17791" xr:uid="{E5B1119F-818D-4CB0-9579-494D3897B047}"/>
    <cellStyle name="Normal 7 16 2 12" xfId="17792" xr:uid="{E7EF3450-117B-4302-8FCB-A3D26D2A5AD1}"/>
    <cellStyle name="Normal 7 16 2 13" xfId="17793" xr:uid="{C77E6319-9F92-4C48-83D7-1861880F7808}"/>
    <cellStyle name="Normal 7 16 2 2" xfId="17794" xr:uid="{03B99B43-845C-4301-84EC-B203A764B9E7}"/>
    <cellStyle name="Normal 7 16 2 2 10" xfId="17795" xr:uid="{211CE7D4-7B4C-4083-9B06-41DA511B5F72}"/>
    <cellStyle name="Normal 7 16 2 2 11" xfId="17796" xr:uid="{BB372769-29CB-4D33-B1DF-4EDF7F4BFA80}"/>
    <cellStyle name="Normal 7 16 2 2 2" xfId="17797" xr:uid="{F4BAD260-A86A-4777-86AC-3B6CCA76BA07}"/>
    <cellStyle name="Normal 7 16 2 2 2 2" xfId="17798" xr:uid="{5909EF03-8839-4FEA-A6B1-4742F6AE2F34}"/>
    <cellStyle name="Normal 7 16 2 2 2 2 2" xfId="17799" xr:uid="{954E87B2-4B5D-4369-8F1E-46770CDC97FA}"/>
    <cellStyle name="Normal 7 16 2 2 2 3" xfId="17800" xr:uid="{FF994CD5-BB02-4E69-9AA3-6404F1B9657C}"/>
    <cellStyle name="Normal 7 16 2 2 2 4" xfId="17801" xr:uid="{D1597C89-7511-4CDD-9552-13B3D0A2BC07}"/>
    <cellStyle name="Normal 7 16 2 2 2 5" xfId="17802" xr:uid="{19961E81-5379-4D72-A014-E215D0DDAB9A}"/>
    <cellStyle name="Normal 7 16 2 2 3" xfId="17803" xr:uid="{F5ECA1BC-7E93-4B2A-9F56-3C6B994ABD46}"/>
    <cellStyle name="Normal 7 16 2 2 3 2" xfId="17804" xr:uid="{73E7E2CC-D0A0-4308-B8C2-7FC98622AAEA}"/>
    <cellStyle name="Normal 7 16 2 2 4" xfId="17805" xr:uid="{4D3E35DD-8C1B-4C38-8281-1A3E32809A63}"/>
    <cellStyle name="Normal 7 16 2 2 5" xfId="17806" xr:uid="{6EBE7667-9B1B-4041-A5CA-3C9ED85B9440}"/>
    <cellStyle name="Normal 7 16 2 2 6" xfId="17807" xr:uid="{C8EE3BB2-BC08-4F82-AA82-182BF84247F2}"/>
    <cellStyle name="Normal 7 16 2 2 7" xfId="17808" xr:uid="{92D6289D-A5EF-440A-B43A-62377E1C8724}"/>
    <cellStyle name="Normal 7 16 2 2 8" xfId="17809" xr:uid="{175EFB5B-CE52-4958-A225-2418C9403050}"/>
    <cellStyle name="Normal 7 16 2 2 9" xfId="17810" xr:uid="{82ECE31D-C46E-4E9A-B311-7F29F8224C61}"/>
    <cellStyle name="Normal 7 16 2 3" xfId="17811" xr:uid="{A9EE57E8-99C3-4B8C-BBF1-72868750AF13}"/>
    <cellStyle name="Normal 7 16 2 3 2" xfId="17812" xr:uid="{5619BBB0-3353-4E71-8B63-CAE32443257E}"/>
    <cellStyle name="Normal 7 16 2 3 2 2" xfId="17813" xr:uid="{13A201DD-719C-41C0-83F5-3624DF636D6D}"/>
    <cellStyle name="Normal 7 16 2 3 3" xfId="17814" xr:uid="{D19B6BE0-425D-4510-92C3-24EAF23DD51E}"/>
    <cellStyle name="Normal 7 16 2 3 4" xfId="17815" xr:uid="{8D9361F1-BE68-4C2F-BFD3-7738BC77800F}"/>
    <cellStyle name="Normal 7 16 2 3 5" xfId="17816" xr:uid="{E79CE43B-C2FB-4DEC-B083-F3FE17C6452E}"/>
    <cellStyle name="Normal 7 16 2 4" xfId="17817" xr:uid="{CD100FFC-74F7-4DBC-A56C-AD516BAB71F9}"/>
    <cellStyle name="Normal 7 16 2 4 2" xfId="17818" xr:uid="{2BA9364C-941D-4E0A-BEEF-4EC9A6414B75}"/>
    <cellStyle name="Normal 7 16 2 5" xfId="17819" xr:uid="{8DBFECAF-8395-4296-BF2D-18B209036F6C}"/>
    <cellStyle name="Normal 7 16 2 6" xfId="17820" xr:uid="{39B7D098-5D33-4533-B7C3-C9C41F64A3FE}"/>
    <cellStyle name="Normal 7 16 2 7" xfId="17821" xr:uid="{AA7902F5-4B7E-4C3F-A5DC-7D566C692AFF}"/>
    <cellStyle name="Normal 7 16 2 8" xfId="17822" xr:uid="{D3BE0EE1-E055-4E01-A2F1-CBD64CC3DD0A}"/>
    <cellStyle name="Normal 7 16 2 9" xfId="17823" xr:uid="{C0DED44C-A325-44AC-B2B2-24F3534ED50A}"/>
    <cellStyle name="Normal 7 16 3" xfId="17824" xr:uid="{81050EF3-C957-4BD1-9AAA-B635AB35F621}"/>
    <cellStyle name="Normal 7 16 3 10" xfId="17825" xr:uid="{88BA6E59-51DE-42D3-932A-9EA2B4BBD960}"/>
    <cellStyle name="Normal 7 16 3 11" xfId="17826" xr:uid="{BFF58675-8007-4ACA-B030-0FD51760F571}"/>
    <cellStyle name="Normal 7 16 3 2" xfId="17827" xr:uid="{6B66A289-2E3C-4626-9D30-73B62F440C59}"/>
    <cellStyle name="Normal 7 16 3 2 2" xfId="17828" xr:uid="{DE9AAFBD-5D8A-4CBB-BCE4-135B05C3CE82}"/>
    <cellStyle name="Normal 7 16 3 2 2 2" xfId="17829" xr:uid="{F3DA4D92-B6D4-4CD8-9095-B962EE774666}"/>
    <cellStyle name="Normal 7 16 3 2 3" xfId="17830" xr:uid="{A734E31D-891D-4C62-A150-FF2A3C3403CF}"/>
    <cellStyle name="Normal 7 16 3 2 4" xfId="17831" xr:uid="{EA79EE07-EA4B-4AA4-8F8F-CD96DF628B29}"/>
    <cellStyle name="Normal 7 16 3 2 5" xfId="17832" xr:uid="{A1BBF747-2373-4F12-B720-04D7EA2A3AA4}"/>
    <cellStyle name="Normal 7 16 3 3" xfId="17833" xr:uid="{743638B3-A4D9-4FA6-9773-264EE21DFDD2}"/>
    <cellStyle name="Normal 7 16 3 3 2" xfId="17834" xr:uid="{DF67C0C3-57E2-42E5-8FB6-87BBB84D76A2}"/>
    <cellStyle name="Normal 7 16 3 4" xfId="17835" xr:uid="{B4FEEEEB-E72C-4D67-9151-0EA8A0E83DC1}"/>
    <cellStyle name="Normal 7 16 3 5" xfId="17836" xr:uid="{521C178D-85F0-405D-B9C1-EDB31B0E1AD6}"/>
    <cellStyle name="Normal 7 16 3 6" xfId="17837" xr:uid="{BAA78674-483B-4475-BA94-D239C56CE857}"/>
    <cellStyle name="Normal 7 16 3 7" xfId="17838" xr:uid="{7C096E99-DC6C-459B-AFA8-9DA9C2DB69CD}"/>
    <cellStyle name="Normal 7 16 3 8" xfId="17839" xr:uid="{92470A6E-CE48-4C02-AAFB-A51E43F8FF77}"/>
    <cellStyle name="Normal 7 16 3 9" xfId="17840" xr:uid="{2A3D56F4-F96A-4FA0-812A-68449BA0B534}"/>
    <cellStyle name="Normal 7 16 4" xfId="17841" xr:uid="{79BD9851-1926-4EE0-BA10-FD9520F9B5F9}"/>
    <cellStyle name="Normal 7 16 4 2" xfId="17842" xr:uid="{17A7A75E-108D-45E8-891B-3F9E5EFFB16D}"/>
    <cellStyle name="Normal 7 16 4 2 2" xfId="17843" xr:uid="{6E0215AB-C9FC-4D1A-B4F2-9547467B5B42}"/>
    <cellStyle name="Normal 7 16 4 3" xfId="17844" xr:uid="{3C122B76-856B-45A9-B12C-C943219E8482}"/>
    <cellStyle name="Normal 7 16 4 4" xfId="17845" xr:uid="{F4790550-0A4C-4204-82D9-6811DD0D8FA5}"/>
    <cellStyle name="Normal 7 16 4 5" xfId="17846" xr:uid="{CEDD57E8-E6DD-4E06-82CF-16996A46C63C}"/>
    <cellStyle name="Normal 7 16 5" xfId="17847" xr:uid="{00473C1B-3687-4DCA-9FF5-5EE27BA739B6}"/>
    <cellStyle name="Normal 7 16 5 2" xfId="17848" xr:uid="{3C38C9E0-2345-43F0-B553-50D0A9618BAA}"/>
    <cellStyle name="Normal 7 16 6" xfId="17849" xr:uid="{45A7D139-EE38-4DD4-B838-AA411EE88D83}"/>
    <cellStyle name="Normal 7 16 7" xfId="17850" xr:uid="{FA122171-D1CF-497D-A89B-7EADFCE02CA6}"/>
    <cellStyle name="Normal 7 16 8" xfId="17851" xr:uid="{7C168243-0709-452A-9F33-9E39AEA4FDAB}"/>
    <cellStyle name="Normal 7 16 9" xfId="17852" xr:uid="{024AFCA2-E786-4329-8D6B-3A6068DE57F2}"/>
    <cellStyle name="Normal 7 17" xfId="17853" xr:uid="{48B577D2-5457-45D4-9CF3-6C4C3915E9AC}"/>
    <cellStyle name="Normal 7 17 10" xfId="17854" xr:uid="{BD847A5A-4566-40F5-99B6-2A3488FAC7D9}"/>
    <cellStyle name="Normal 7 17 11" xfId="17855" xr:uid="{26FF1046-2C11-4398-A8BE-6177F5D54108}"/>
    <cellStyle name="Normal 7 17 12" xfId="17856" xr:uid="{027CE384-C179-4E35-B3F8-EC0224786EB7}"/>
    <cellStyle name="Normal 7 17 13" xfId="17857" xr:uid="{017A637A-A76C-458A-A0EC-0A7270A0AB91}"/>
    <cellStyle name="Normal 7 17 14" xfId="17858" xr:uid="{5D726295-88AE-4928-907A-629B604D414E}"/>
    <cellStyle name="Normal 7 17 2" xfId="17859" xr:uid="{1DAF8A50-641A-4DB9-ACA2-EA62252DCAB2}"/>
    <cellStyle name="Normal 7 17 2 10" xfId="17860" xr:uid="{EE9EA484-829E-4A1C-B93B-03F0F62B2515}"/>
    <cellStyle name="Normal 7 17 2 11" xfId="17861" xr:uid="{261C9206-BC91-47C5-8BC0-9CDCE97581BE}"/>
    <cellStyle name="Normal 7 17 2 12" xfId="17862" xr:uid="{029EF2CB-A5DF-4968-B227-A8272E3C807C}"/>
    <cellStyle name="Normal 7 17 2 13" xfId="17863" xr:uid="{536B779E-AC28-4F50-9A02-9B5667303B92}"/>
    <cellStyle name="Normal 7 17 2 2" xfId="17864" xr:uid="{3FAB077D-2FC0-49FD-8A4E-21932B759881}"/>
    <cellStyle name="Normal 7 17 2 2 10" xfId="17865" xr:uid="{6186D33C-A64B-4EC3-AD54-FBE25CF7B803}"/>
    <cellStyle name="Normal 7 17 2 2 11" xfId="17866" xr:uid="{286887C3-CD1C-48CB-9833-8B852CE70F96}"/>
    <cellStyle name="Normal 7 17 2 2 2" xfId="17867" xr:uid="{5634B525-2CF3-4510-9458-7F8E5789FA42}"/>
    <cellStyle name="Normal 7 17 2 2 2 2" xfId="17868" xr:uid="{F69334AE-E8F7-4FB0-912F-68A6B408697F}"/>
    <cellStyle name="Normal 7 17 2 2 2 2 2" xfId="17869" xr:uid="{48C7F4B3-34C8-4C48-A9D0-9A720101B610}"/>
    <cellStyle name="Normal 7 17 2 2 2 3" xfId="17870" xr:uid="{F9218D45-AAD4-4A9D-9B8F-8A6B19504681}"/>
    <cellStyle name="Normal 7 17 2 2 2 4" xfId="17871" xr:uid="{36B1B126-D9D0-4447-A652-11999E27F998}"/>
    <cellStyle name="Normal 7 17 2 2 2 5" xfId="17872" xr:uid="{802C17CA-0AF0-4F86-B3EB-D561A05F2FB3}"/>
    <cellStyle name="Normal 7 17 2 2 3" xfId="17873" xr:uid="{B0BA6FA7-A148-457D-9C8C-A0ED5F644836}"/>
    <cellStyle name="Normal 7 17 2 2 3 2" xfId="17874" xr:uid="{5D1F3487-BCD6-4926-99E5-53ADF41B673F}"/>
    <cellStyle name="Normal 7 17 2 2 4" xfId="17875" xr:uid="{218BEA95-2AFB-4207-A001-09F1157884D3}"/>
    <cellStyle name="Normal 7 17 2 2 5" xfId="17876" xr:uid="{AFC3C88F-3748-4D73-A525-6DED9A4501DD}"/>
    <cellStyle name="Normal 7 17 2 2 6" xfId="17877" xr:uid="{0812CEE6-D646-411E-B667-C13E27425CF0}"/>
    <cellStyle name="Normal 7 17 2 2 7" xfId="17878" xr:uid="{6EF51B33-5D39-483D-ACEE-9B7F7B83F56D}"/>
    <cellStyle name="Normal 7 17 2 2 8" xfId="17879" xr:uid="{943AE03B-31A5-4755-8D78-CA08A389A8FA}"/>
    <cellStyle name="Normal 7 17 2 2 9" xfId="17880" xr:uid="{6BFF734F-6FD8-4091-A8F4-BA1E1B4F89E2}"/>
    <cellStyle name="Normal 7 17 2 3" xfId="17881" xr:uid="{EA7D0ED6-1DB4-49B6-9940-0ACAB61A98C3}"/>
    <cellStyle name="Normal 7 17 2 3 2" xfId="17882" xr:uid="{57DC5767-99D9-4CB2-A2FA-DABDB01F8894}"/>
    <cellStyle name="Normal 7 17 2 3 2 2" xfId="17883" xr:uid="{DD50A026-9243-41C9-B409-DAF4D3C701D3}"/>
    <cellStyle name="Normal 7 17 2 3 3" xfId="17884" xr:uid="{8602D178-E717-4159-964F-4FBD0268517E}"/>
    <cellStyle name="Normal 7 17 2 3 4" xfId="17885" xr:uid="{D3121D4B-3EAF-4260-9317-410F1CD2BAAC}"/>
    <cellStyle name="Normal 7 17 2 3 5" xfId="17886" xr:uid="{38F60DD7-542E-4A38-8FC0-3A62CF9C4A0F}"/>
    <cellStyle name="Normal 7 17 2 4" xfId="17887" xr:uid="{F3EFD91F-4AC3-4748-B624-38E08C7903AD}"/>
    <cellStyle name="Normal 7 17 2 4 2" xfId="17888" xr:uid="{EBBA9641-CBB1-41AA-AD89-4D7B361E205A}"/>
    <cellStyle name="Normal 7 17 2 5" xfId="17889" xr:uid="{B1C9FBF5-F111-436D-8ABF-F4F9C9965779}"/>
    <cellStyle name="Normal 7 17 2 6" xfId="17890" xr:uid="{AFEBBEA1-F4F4-4BC2-BB22-5657CB8184C4}"/>
    <cellStyle name="Normal 7 17 2 7" xfId="17891" xr:uid="{2AD5619A-34BE-4781-94B6-2D44E5CFBA0A}"/>
    <cellStyle name="Normal 7 17 2 8" xfId="17892" xr:uid="{44A3C61C-AE18-42CD-BF50-83954E71A906}"/>
    <cellStyle name="Normal 7 17 2 9" xfId="17893" xr:uid="{8727DF51-5972-4796-8E53-C35C2278435E}"/>
    <cellStyle name="Normal 7 17 3" xfId="17894" xr:uid="{3FFB1C93-86A5-4260-95E2-02C95D1FE7A5}"/>
    <cellStyle name="Normal 7 17 3 10" xfId="17895" xr:uid="{2F9EC3E5-5537-4148-9314-3E696C0FE58A}"/>
    <cellStyle name="Normal 7 17 3 11" xfId="17896" xr:uid="{734AC611-B9BD-4123-AC90-633D6F0A0D77}"/>
    <cellStyle name="Normal 7 17 3 2" xfId="17897" xr:uid="{7BA0C02A-3420-494F-BE9D-977F830D748A}"/>
    <cellStyle name="Normal 7 17 3 2 2" xfId="17898" xr:uid="{99B28471-A7CE-4B81-923C-A7D13B7A7BD1}"/>
    <cellStyle name="Normal 7 17 3 2 2 2" xfId="17899" xr:uid="{EC25D534-B86D-49D8-AE61-5AB2592B5AB7}"/>
    <cellStyle name="Normal 7 17 3 2 3" xfId="17900" xr:uid="{DEDA8F32-06DF-425A-82E4-62F416DC5EE1}"/>
    <cellStyle name="Normal 7 17 3 2 4" xfId="17901" xr:uid="{5EFF4E6D-1E59-45F7-B883-0C4348DC0446}"/>
    <cellStyle name="Normal 7 17 3 2 5" xfId="17902" xr:uid="{787A6AB9-D82D-4D14-BD8E-B7E713B40CD2}"/>
    <cellStyle name="Normal 7 17 3 3" xfId="17903" xr:uid="{0209E6D9-F346-4F62-AE64-014B3F334292}"/>
    <cellStyle name="Normal 7 17 3 3 2" xfId="17904" xr:uid="{A38D14F9-20B9-487D-80ED-46BF308F38CA}"/>
    <cellStyle name="Normal 7 17 3 4" xfId="17905" xr:uid="{D30C9CAE-E074-4B60-896D-D2C6147B5878}"/>
    <cellStyle name="Normal 7 17 3 5" xfId="17906" xr:uid="{DBAFDB3B-8988-4FF7-89BE-03567A46141F}"/>
    <cellStyle name="Normal 7 17 3 6" xfId="17907" xr:uid="{F3F0F1F2-E42F-463B-B1C9-48E403B21AA7}"/>
    <cellStyle name="Normal 7 17 3 7" xfId="17908" xr:uid="{1F7E339D-4543-43C1-A88C-B02A6CAE24E5}"/>
    <cellStyle name="Normal 7 17 3 8" xfId="17909" xr:uid="{D699ED04-64A6-44B3-A82A-1B24419A2A61}"/>
    <cellStyle name="Normal 7 17 3 9" xfId="17910" xr:uid="{9C596EDC-0D95-435D-8F44-9F34D36426A5}"/>
    <cellStyle name="Normal 7 17 4" xfId="17911" xr:uid="{DCC092C4-4AC7-42AA-975F-BB615B0A53E0}"/>
    <cellStyle name="Normal 7 17 4 2" xfId="17912" xr:uid="{5E7AE3EF-1622-44B0-9481-BA154C40DA30}"/>
    <cellStyle name="Normal 7 17 4 2 2" xfId="17913" xr:uid="{E4E93D0F-EF59-41AB-975C-FB7DE29482FD}"/>
    <cellStyle name="Normal 7 17 4 3" xfId="17914" xr:uid="{F63FBC29-3413-44EE-AC5E-09BFAFCA9E7B}"/>
    <cellStyle name="Normal 7 17 4 4" xfId="17915" xr:uid="{A513B1B6-2F62-4529-8E40-57120FDE2375}"/>
    <cellStyle name="Normal 7 17 4 5" xfId="17916" xr:uid="{4C9F341F-47DC-40B0-BA2A-FAC045970203}"/>
    <cellStyle name="Normal 7 17 5" xfId="17917" xr:uid="{08FD45ED-BB03-4146-9C5D-1075E36C9DC2}"/>
    <cellStyle name="Normal 7 17 5 2" xfId="17918" xr:uid="{99235235-664A-4930-A142-A41C721651D4}"/>
    <cellStyle name="Normal 7 17 6" xfId="17919" xr:uid="{B0204BFC-ED8C-40C2-82F8-75075D91FF85}"/>
    <cellStyle name="Normal 7 17 7" xfId="17920" xr:uid="{3C7B9FC3-4B0F-4653-BC1A-07AA0BAC6772}"/>
    <cellStyle name="Normal 7 17 8" xfId="17921" xr:uid="{62974B7B-3518-4711-951C-362EC757D4B7}"/>
    <cellStyle name="Normal 7 17 9" xfId="17922" xr:uid="{F53C04F6-6287-45BD-8C20-9FAE01BBFED5}"/>
    <cellStyle name="Normal 7 18" xfId="17923" xr:uid="{47321827-0BC6-4628-A6A0-7D2D8A9F5C9C}"/>
    <cellStyle name="Normal 7 18 10" xfId="17924" xr:uid="{1E5DDC7B-57CD-4D2E-9784-CB161F2928E4}"/>
    <cellStyle name="Normal 7 18 11" xfId="17925" xr:uid="{40E22749-B4AB-455E-A40E-3098337BA59F}"/>
    <cellStyle name="Normal 7 18 12" xfId="17926" xr:uid="{117FA5DB-31ED-47A9-8812-B748F3B4B09B}"/>
    <cellStyle name="Normal 7 18 13" xfId="17927" xr:uid="{9B1B7F6A-2D7C-48D9-AA25-2E8B8AC749C3}"/>
    <cellStyle name="Normal 7 18 14" xfId="17928" xr:uid="{3800A66A-BD54-4986-B8FF-F6AF64A9A792}"/>
    <cellStyle name="Normal 7 18 2" xfId="17929" xr:uid="{FDAF484B-4A3A-4950-81F5-468727A40F37}"/>
    <cellStyle name="Normal 7 18 2 10" xfId="17930" xr:uid="{E5D229D4-055A-4E6A-8472-6A2C7C5FEE9A}"/>
    <cellStyle name="Normal 7 18 2 11" xfId="17931" xr:uid="{75AADC8B-D3C7-42BF-A3ED-8E3CA342D9A4}"/>
    <cellStyle name="Normal 7 18 2 12" xfId="17932" xr:uid="{AC8446D9-5CC7-4743-B473-533984044013}"/>
    <cellStyle name="Normal 7 18 2 13" xfId="17933" xr:uid="{8E5F5A66-E62F-440C-8EF6-C417CA271334}"/>
    <cellStyle name="Normal 7 18 2 2" xfId="17934" xr:uid="{7AF05484-8F79-44DF-9351-52E60017643E}"/>
    <cellStyle name="Normal 7 18 2 2 10" xfId="17935" xr:uid="{1A75B6BF-FAC4-426D-B685-20BC84E93669}"/>
    <cellStyle name="Normal 7 18 2 2 11" xfId="17936" xr:uid="{DE177995-3D01-41F9-B4CD-D1A21D778721}"/>
    <cellStyle name="Normal 7 18 2 2 2" xfId="17937" xr:uid="{A987AAB3-FF0F-4573-97FF-09282D36AB62}"/>
    <cellStyle name="Normal 7 18 2 2 2 2" xfId="17938" xr:uid="{98729A0E-FBDB-4BDA-BDE0-EE2A1A3B489A}"/>
    <cellStyle name="Normal 7 18 2 2 2 2 2" xfId="17939" xr:uid="{A409279F-A9D8-444F-8C54-2AD0F3BD2D35}"/>
    <cellStyle name="Normal 7 18 2 2 2 3" xfId="17940" xr:uid="{3AEF9713-075E-418F-907F-FBFD72879620}"/>
    <cellStyle name="Normal 7 18 2 2 2 4" xfId="17941" xr:uid="{24986D63-0B33-453F-878A-801CA6A02F09}"/>
    <cellStyle name="Normal 7 18 2 2 2 5" xfId="17942" xr:uid="{0747D5F5-F997-4344-9238-260E2A6D9690}"/>
    <cellStyle name="Normal 7 18 2 2 3" xfId="17943" xr:uid="{F27892E8-AFDE-4594-A4A2-A5CF47076DFA}"/>
    <cellStyle name="Normal 7 18 2 2 3 2" xfId="17944" xr:uid="{391E76CA-4B0E-41E4-9D7A-3FC76AFC1C84}"/>
    <cellStyle name="Normal 7 18 2 2 4" xfId="17945" xr:uid="{BB222587-C041-4994-8E2D-E340221E2996}"/>
    <cellStyle name="Normal 7 18 2 2 5" xfId="17946" xr:uid="{5FF0F25D-1ED8-41C8-BFBC-A973BCE1072A}"/>
    <cellStyle name="Normal 7 18 2 2 6" xfId="17947" xr:uid="{ABD86D18-278C-4922-8623-40BF269A9B9B}"/>
    <cellStyle name="Normal 7 18 2 2 7" xfId="17948" xr:uid="{FCE9657E-C7BC-4B07-8967-77F68E447DD1}"/>
    <cellStyle name="Normal 7 18 2 2 8" xfId="17949" xr:uid="{E1C20041-C0FF-4744-9605-56158912404F}"/>
    <cellStyle name="Normal 7 18 2 2 9" xfId="17950" xr:uid="{9F22AB4C-FA85-44EA-B8CD-0F003361A77A}"/>
    <cellStyle name="Normal 7 18 2 3" xfId="17951" xr:uid="{0E80616A-9584-4FC8-B5F6-A10C1E87F113}"/>
    <cellStyle name="Normal 7 18 2 3 2" xfId="17952" xr:uid="{86513F52-ECA0-4FA2-9D4D-0E5D2D6307A1}"/>
    <cellStyle name="Normal 7 18 2 3 2 2" xfId="17953" xr:uid="{53E6B286-2972-41DF-9838-AB71A1F57183}"/>
    <cellStyle name="Normal 7 18 2 3 3" xfId="17954" xr:uid="{10E20E5E-7A64-41D2-A84A-B6B03298A079}"/>
    <cellStyle name="Normal 7 18 2 3 4" xfId="17955" xr:uid="{2DD7115A-BB9A-41F9-A672-50B180AE06E7}"/>
    <cellStyle name="Normal 7 18 2 3 5" xfId="17956" xr:uid="{C9AE0935-8636-4A4E-8DAF-681E8C2C57E3}"/>
    <cellStyle name="Normal 7 18 2 4" xfId="17957" xr:uid="{3E625B00-E8B8-4527-A530-7ED3BC1BB685}"/>
    <cellStyle name="Normal 7 18 2 4 2" xfId="17958" xr:uid="{AE694542-C5C6-451F-80C6-A2A64C063460}"/>
    <cellStyle name="Normal 7 18 2 5" xfId="17959" xr:uid="{9CAD8D9F-2085-4224-9B6D-D88CDBF82528}"/>
    <cellStyle name="Normal 7 18 2 6" xfId="17960" xr:uid="{19277792-C3E0-4ED9-AB37-6064A424A964}"/>
    <cellStyle name="Normal 7 18 2 7" xfId="17961" xr:uid="{B167013C-199A-4DF9-A5D0-E6F26F070655}"/>
    <cellStyle name="Normal 7 18 2 8" xfId="17962" xr:uid="{1107E638-F03E-4C2D-9449-CAF51458FA5A}"/>
    <cellStyle name="Normal 7 18 2 9" xfId="17963" xr:uid="{5EAD0E14-F834-456F-B980-1476BA77BA3C}"/>
    <cellStyle name="Normal 7 18 3" xfId="17964" xr:uid="{9E45EEEA-5962-4F15-87FE-441E882BF0BD}"/>
    <cellStyle name="Normal 7 18 3 10" xfId="17965" xr:uid="{C1AA8E04-1196-4C97-AF15-8908ED8A60B2}"/>
    <cellStyle name="Normal 7 18 3 11" xfId="17966" xr:uid="{4632D3A4-C422-4A55-8215-919DB7633B0C}"/>
    <cellStyle name="Normal 7 18 3 2" xfId="17967" xr:uid="{1E7F1481-9A09-4108-B14D-EA76DFE1B0BC}"/>
    <cellStyle name="Normal 7 18 3 2 2" xfId="17968" xr:uid="{A524EA72-5E06-4B4F-8B15-CF35A7CB13F8}"/>
    <cellStyle name="Normal 7 18 3 2 2 2" xfId="17969" xr:uid="{04DE9642-F8A8-4B53-A8A7-3489789AEA42}"/>
    <cellStyle name="Normal 7 18 3 2 3" xfId="17970" xr:uid="{914DE9AE-692D-4144-85FB-EC7622A940E1}"/>
    <cellStyle name="Normal 7 18 3 2 4" xfId="17971" xr:uid="{4D21998F-2C7F-49F8-9395-433BB3FC66C4}"/>
    <cellStyle name="Normal 7 18 3 2 5" xfId="17972" xr:uid="{9A125BEF-853B-4050-B39E-74FC88BFB8C6}"/>
    <cellStyle name="Normal 7 18 3 3" xfId="17973" xr:uid="{EB90B0ED-89A3-40F7-9306-DDCE8436C4CC}"/>
    <cellStyle name="Normal 7 18 3 3 2" xfId="17974" xr:uid="{A4CB46AA-C271-415C-A1E2-E782562F7EF1}"/>
    <cellStyle name="Normal 7 18 3 4" xfId="17975" xr:uid="{5E097DB5-1550-4AC5-BC9F-66DCC842452B}"/>
    <cellStyle name="Normal 7 18 3 5" xfId="17976" xr:uid="{DDBCCA5B-2B6A-4876-B4C2-3A4914A03212}"/>
    <cellStyle name="Normal 7 18 3 6" xfId="17977" xr:uid="{D901573D-F327-4926-9976-5F270C70718C}"/>
    <cellStyle name="Normal 7 18 3 7" xfId="17978" xr:uid="{B6ED4943-4A89-4A1B-9B6E-F0B3E5C83124}"/>
    <cellStyle name="Normal 7 18 3 8" xfId="17979" xr:uid="{22C782AF-BB13-423E-B237-63F0074ACC4A}"/>
    <cellStyle name="Normal 7 18 3 9" xfId="17980" xr:uid="{82CBCCCB-BC31-4CB8-8C61-DAAD1D1A8ADE}"/>
    <cellStyle name="Normal 7 18 4" xfId="17981" xr:uid="{E1F9EB6A-033A-45E1-BBC5-0FFD7B52A8A3}"/>
    <cellStyle name="Normal 7 18 4 2" xfId="17982" xr:uid="{430AFD0C-9224-4DFB-BE2E-54CBAFC5B41C}"/>
    <cellStyle name="Normal 7 18 4 2 2" xfId="17983" xr:uid="{06BB06C1-99FD-4DC3-9E5F-413A681312A5}"/>
    <cellStyle name="Normal 7 18 4 3" xfId="17984" xr:uid="{6014106D-8A6A-4E35-8780-7406387ACDCE}"/>
    <cellStyle name="Normal 7 18 4 4" xfId="17985" xr:uid="{CB355437-DA3B-41B8-BCFE-935F773A88B2}"/>
    <cellStyle name="Normal 7 18 4 5" xfId="17986" xr:uid="{C24F5FE4-8A98-4F1B-B4FD-7261E8118974}"/>
    <cellStyle name="Normal 7 18 5" xfId="17987" xr:uid="{C58ABB60-F035-4A33-AA52-42BD802AF62C}"/>
    <cellStyle name="Normal 7 18 5 2" xfId="17988" xr:uid="{70C2863A-8C99-4FB8-AB87-086B0AA1C8AF}"/>
    <cellStyle name="Normal 7 18 6" xfId="17989" xr:uid="{257A9FE7-85DA-460E-BB9E-E5A07D315869}"/>
    <cellStyle name="Normal 7 18 7" xfId="17990" xr:uid="{4AB99214-1D28-4C25-9998-7661605B3B63}"/>
    <cellStyle name="Normal 7 18 8" xfId="17991" xr:uid="{5A8E5BCB-63A4-4A23-A794-E0D899D3A974}"/>
    <cellStyle name="Normal 7 18 9" xfId="17992" xr:uid="{601826FC-AFE7-48C9-ACB5-9BA6051514F2}"/>
    <cellStyle name="Normal 7 19" xfId="17993" xr:uid="{C8911A66-BF99-4036-A9FD-18588329E7A0}"/>
    <cellStyle name="Normal 7 19 10" xfId="17994" xr:uid="{E7130E64-F8EA-4C1B-B5DE-75D3C7429FEB}"/>
    <cellStyle name="Normal 7 19 11" xfId="17995" xr:uid="{4FDBD09A-B4A9-4140-9B22-25A9EAA4D66F}"/>
    <cellStyle name="Normal 7 19 12" xfId="17996" xr:uid="{9982B532-B586-4446-9DDD-5208749370D9}"/>
    <cellStyle name="Normal 7 19 13" xfId="17997" xr:uid="{1F4E75F7-B3D8-4F45-B4E6-D101E0EF3AEA}"/>
    <cellStyle name="Normal 7 19 14" xfId="17998" xr:uid="{7D73AFB5-67F8-45EF-8A7A-E7351174C853}"/>
    <cellStyle name="Normal 7 19 2" xfId="17999" xr:uid="{0B25FEAC-87AB-4AAB-9BC0-885744372AB7}"/>
    <cellStyle name="Normal 7 19 2 10" xfId="18000" xr:uid="{F78ED6D0-7ACE-4506-A7E8-275CD5DD846B}"/>
    <cellStyle name="Normal 7 19 2 11" xfId="18001" xr:uid="{A08C2845-897F-4C9D-AC77-CBAF788B60DE}"/>
    <cellStyle name="Normal 7 19 2 12" xfId="18002" xr:uid="{C730AF4B-94AA-4130-905F-2A4F0632FA18}"/>
    <cellStyle name="Normal 7 19 2 13" xfId="18003" xr:uid="{2F138E7E-F50D-414E-A17A-17E8C501388F}"/>
    <cellStyle name="Normal 7 19 2 2" xfId="18004" xr:uid="{2A7ACCC5-BB31-4783-9422-DC90BF41EB10}"/>
    <cellStyle name="Normal 7 19 2 2 10" xfId="18005" xr:uid="{D0FC8230-B893-486F-9EB9-97E025B767C1}"/>
    <cellStyle name="Normal 7 19 2 2 11" xfId="18006" xr:uid="{B73A813A-66F8-4645-9157-708C427C0D2E}"/>
    <cellStyle name="Normal 7 19 2 2 2" xfId="18007" xr:uid="{4799719A-9E0F-416D-8FB0-7A0012A10E60}"/>
    <cellStyle name="Normal 7 19 2 2 2 2" xfId="18008" xr:uid="{15215F41-8EDE-41DD-8786-95BA6CFEBA47}"/>
    <cellStyle name="Normal 7 19 2 2 2 2 2" xfId="18009" xr:uid="{0F0C3CD0-860D-4877-BABC-8D0EE006A420}"/>
    <cellStyle name="Normal 7 19 2 2 2 3" xfId="18010" xr:uid="{F77A8F08-56DE-4C9C-8BAB-A89CB995B758}"/>
    <cellStyle name="Normal 7 19 2 2 2 4" xfId="18011" xr:uid="{FCB1FABF-AF16-48E8-B2D8-C97539901307}"/>
    <cellStyle name="Normal 7 19 2 2 2 5" xfId="18012" xr:uid="{27A3E626-E4E2-4BFA-B556-16A566824D10}"/>
    <cellStyle name="Normal 7 19 2 2 3" xfId="18013" xr:uid="{22F67601-D606-4164-867E-43129955BF19}"/>
    <cellStyle name="Normal 7 19 2 2 3 2" xfId="18014" xr:uid="{50D42017-1313-480E-84B2-840FCE594331}"/>
    <cellStyle name="Normal 7 19 2 2 4" xfId="18015" xr:uid="{E5BA27DB-E371-4071-847A-777A8F5F20D3}"/>
    <cellStyle name="Normal 7 19 2 2 5" xfId="18016" xr:uid="{385FE4E6-8157-468E-A0E7-2F7DD15812AB}"/>
    <cellStyle name="Normal 7 19 2 2 6" xfId="18017" xr:uid="{88C60314-EA92-44BC-8112-13887D62AFF4}"/>
    <cellStyle name="Normal 7 19 2 2 7" xfId="18018" xr:uid="{EE0CB439-23D1-4E48-846F-549734F319B3}"/>
    <cellStyle name="Normal 7 19 2 2 8" xfId="18019" xr:uid="{D3D79F22-1152-4ED1-A9CB-63DD4A1C027E}"/>
    <cellStyle name="Normal 7 19 2 2 9" xfId="18020" xr:uid="{E48D79DB-AB7C-433F-AC2E-71D21A511AB3}"/>
    <cellStyle name="Normal 7 19 2 3" xfId="18021" xr:uid="{76E620A7-0885-4BC5-B6ED-6257739B87BC}"/>
    <cellStyle name="Normal 7 19 2 3 2" xfId="18022" xr:uid="{844DC3F3-2C31-43AE-8236-0D94AD0D6912}"/>
    <cellStyle name="Normal 7 19 2 3 2 2" xfId="18023" xr:uid="{59696B6E-AA40-41C7-AFB9-AA7F2A1158F2}"/>
    <cellStyle name="Normal 7 19 2 3 3" xfId="18024" xr:uid="{AA36CC5C-DFF2-4459-A9D4-18A80B028403}"/>
    <cellStyle name="Normal 7 19 2 3 4" xfId="18025" xr:uid="{53CEC74F-7C6E-4AA0-965F-54608AF780C7}"/>
    <cellStyle name="Normal 7 19 2 3 5" xfId="18026" xr:uid="{7AC143FE-D3B8-48B1-B8A9-129041962E82}"/>
    <cellStyle name="Normal 7 19 2 4" xfId="18027" xr:uid="{F8A1BC40-3560-46F5-B53C-5C0D003BE0F3}"/>
    <cellStyle name="Normal 7 19 2 4 2" xfId="18028" xr:uid="{09015855-839F-4DE4-B5D1-FCADA7B30072}"/>
    <cellStyle name="Normal 7 19 2 5" xfId="18029" xr:uid="{80FCBCAC-ADDD-41AC-BD76-A4298C0C442A}"/>
    <cellStyle name="Normal 7 19 2 6" xfId="18030" xr:uid="{51F53AE1-02AC-44C6-84B3-72B2E4E926E1}"/>
    <cellStyle name="Normal 7 19 2 7" xfId="18031" xr:uid="{8B18EE64-6D8A-4E21-8282-B0DDFBD66774}"/>
    <cellStyle name="Normal 7 19 2 8" xfId="18032" xr:uid="{6B7991FD-2D17-42B7-B788-B41B233D78B8}"/>
    <cellStyle name="Normal 7 19 2 9" xfId="18033" xr:uid="{6D3E898F-46F8-4D62-A443-71CA35E50750}"/>
    <cellStyle name="Normal 7 19 3" xfId="18034" xr:uid="{70DAB6F5-7FCC-4F1D-847C-391599CA1545}"/>
    <cellStyle name="Normal 7 19 3 10" xfId="18035" xr:uid="{94008C61-FD9D-4368-B6F4-6A737DE7EDC7}"/>
    <cellStyle name="Normal 7 19 3 11" xfId="18036" xr:uid="{B8E0B441-D47A-4284-92A6-1D0B550945A3}"/>
    <cellStyle name="Normal 7 19 3 2" xfId="18037" xr:uid="{028F4F84-8D20-428E-AD5B-9A7FF131B2A7}"/>
    <cellStyle name="Normal 7 19 3 2 2" xfId="18038" xr:uid="{FC60B9AF-B812-4680-AB3C-0E864148F851}"/>
    <cellStyle name="Normal 7 19 3 2 2 2" xfId="18039" xr:uid="{4D195828-0F36-42CD-8009-8AB42C931D5F}"/>
    <cellStyle name="Normal 7 19 3 2 3" xfId="18040" xr:uid="{77B66709-FC98-4B84-B0F5-9FA06F8FFA28}"/>
    <cellStyle name="Normal 7 19 3 2 4" xfId="18041" xr:uid="{9A201F68-C9B1-44E9-A20A-7B37A44DA82F}"/>
    <cellStyle name="Normal 7 19 3 2 5" xfId="18042" xr:uid="{FE2109D0-0B52-4C89-804A-4E7961EEC20F}"/>
    <cellStyle name="Normal 7 19 3 3" xfId="18043" xr:uid="{739EB6D0-75FA-46FC-973C-5D6CC6A2B482}"/>
    <cellStyle name="Normal 7 19 3 3 2" xfId="18044" xr:uid="{4E9C5195-5A93-432E-9FF4-131B8FBFFAAC}"/>
    <cellStyle name="Normal 7 19 3 4" xfId="18045" xr:uid="{39271886-602E-47BC-B4D3-8C2DEF56E06F}"/>
    <cellStyle name="Normal 7 19 3 5" xfId="18046" xr:uid="{BC82614A-4E08-418C-B920-C33D57D1BD53}"/>
    <cellStyle name="Normal 7 19 3 6" xfId="18047" xr:uid="{DE927B6D-8C8E-4506-B37E-96AD5ED47C0E}"/>
    <cellStyle name="Normal 7 19 3 7" xfId="18048" xr:uid="{D7E7B14E-5C76-4597-906A-B7174E0E9142}"/>
    <cellStyle name="Normal 7 19 3 8" xfId="18049" xr:uid="{26E3AC13-654D-43FA-8C7A-7EBC7261C7A1}"/>
    <cellStyle name="Normal 7 19 3 9" xfId="18050" xr:uid="{1D789130-26A0-4064-90D7-A8EF9E91A7E4}"/>
    <cellStyle name="Normal 7 19 4" xfId="18051" xr:uid="{C8C90A60-67C8-4C3E-A6CB-23867BD39C43}"/>
    <cellStyle name="Normal 7 19 4 2" xfId="18052" xr:uid="{BE67D6A1-1F8F-400B-8194-8096A2473B7B}"/>
    <cellStyle name="Normal 7 19 4 2 2" xfId="18053" xr:uid="{BB74F1E0-5293-4515-8982-621CF7ADC572}"/>
    <cellStyle name="Normal 7 19 4 3" xfId="18054" xr:uid="{B06890C8-123F-4BB4-B914-FE3F43D699B4}"/>
    <cellStyle name="Normal 7 19 4 4" xfId="18055" xr:uid="{87387DB1-53C5-436F-81F5-3BF498501904}"/>
    <cellStyle name="Normal 7 19 4 5" xfId="18056" xr:uid="{862C3DF4-66B2-4B7A-9E04-485122E55493}"/>
    <cellStyle name="Normal 7 19 5" xfId="18057" xr:uid="{8A0200DD-5912-4FA4-A11F-D39DC05A14C7}"/>
    <cellStyle name="Normal 7 19 5 2" xfId="18058" xr:uid="{7F2133E0-ACBA-4678-B4FE-6F5807915DB5}"/>
    <cellStyle name="Normal 7 19 6" xfId="18059" xr:uid="{3E75EC70-BE30-4E9F-A651-A36A9B9C8241}"/>
    <cellStyle name="Normal 7 19 7" xfId="18060" xr:uid="{DFDF3DBB-E63E-4EB5-AF51-D8D7A47AFAD5}"/>
    <cellStyle name="Normal 7 19 8" xfId="18061" xr:uid="{98BED50B-5AAB-460B-82DF-EF2DD16F5752}"/>
    <cellStyle name="Normal 7 19 9" xfId="18062" xr:uid="{79312366-08DC-4071-A702-97E3F7AF3FD0}"/>
    <cellStyle name="Normal 7 2" xfId="18063" xr:uid="{CBDC9F97-1516-47F2-845A-4416E30EFD83}"/>
    <cellStyle name="Normal 7 2 10" xfId="18064" xr:uid="{2C980B66-60E6-40C3-87DD-CDEEC56E15AE}"/>
    <cellStyle name="Normal 7 2 11" xfId="18065" xr:uid="{425CBEE0-D73D-4757-9B72-560FC2A7B2D4}"/>
    <cellStyle name="Normal 7 2 12" xfId="18066" xr:uid="{205E2CD7-FD49-425E-A122-F6B088AC2349}"/>
    <cellStyle name="Normal 7 2 13" xfId="18067" xr:uid="{533E805E-7DED-4F15-8CDE-072FC639888C}"/>
    <cellStyle name="Normal 7 2 14" xfId="18068" xr:uid="{11F70089-7781-4282-9D39-7C06EE8E2E84}"/>
    <cellStyle name="Normal 7 2 15" xfId="18069" xr:uid="{AB56B68F-04AD-482D-9C8C-47B643DF2A77}"/>
    <cellStyle name="Normal 7 2 16" xfId="18070" xr:uid="{064ADB4A-4134-494C-B525-559B3E91A257}"/>
    <cellStyle name="Normal 7 2 17" xfId="18071" xr:uid="{4DE27A44-D13B-47DE-BAFC-BBB838DA5972}"/>
    <cellStyle name="Normal 7 2 2" xfId="18072" xr:uid="{260C1DC4-E3C0-45F5-A83F-E8BDFD3798EE}"/>
    <cellStyle name="Normal 7 2 2 10" xfId="18073" xr:uid="{371CA2C3-A253-49D8-87D8-974FD1438066}"/>
    <cellStyle name="Normal 7 2 2 11" xfId="18074" xr:uid="{199B7B04-8CFD-4DD6-8B3E-058AACD15DDA}"/>
    <cellStyle name="Normal 7 2 2 12" xfId="18075" xr:uid="{A9AF9561-F2BB-4BCF-8BCC-2EC7A7091FEC}"/>
    <cellStyle name="Normal 7 2 2 13" xfId="18076" xr:uid="{828B0CF4-D2CE-4DA6-8CF2-FCEB7BC9BF39}"/>
    <cellStyle name="Normal 7 2 2 2" xfId="18077" xr:uid="{324D2FB9-48A8-4E4B-9C61-775F939AF5EE}"/>
    <cellStyle name="Normal 7 2 2 2 10" xfId="18078" xr:uid="{89B998D7-DF6B-4CFA-A5A8-1FE48F3BC96C}"/>
    <cellStyle name="Normal 7 2 2 2 11" xfId="18079" xr:uid="{0DB20E03-9E70-45D6-B8FF-2481CF668D5F}"/>
    <cellStyle name="Normal 7 2 2 2 2" xfId="18080" xr:uid="{899ABB12-98EE-434B-A424-D485ABD4AD25}"/>
    <cellStyle name="Normal 7 2 2 2 2 2" xfId="18081" xr:uid="{F8F47BB6-6A86-4B63-B4BA-3E1C9D45BBEA}"/>
    <cellStyle name="Normal 7 2 2 2 2 2 2" xfId="18082" xr:uid="{18F9CD3F-4045-413D-992C-F6E72B4FB365}"/>
    <cellStyle name="Normal 7 2 2 2 2 3" xfId="18083" xr:uid="{16BB7E19-CB59-4E9F-BEC8-27145E1E25F7}"/>
    <cellStyle name="Normal 7 2 2 2 2 4" xfId="18084" xr:uid="{511B31ED-1EAF-403B-A181-EB91C541AEAC}"/>
    <cellStyle name="Normal 7 2 2 2 2 5" xfId="18085" xr:uid="{FD80AE0C-CE39-499B-AB18-7A946C23B83E}"/>
    <cellStyle name="Normal 7 2 2 2 3" xfId="18086" xr:uid="{762973C6-6B88-4B36-9341-51AFE0D01CE0}"/>
    <cellStyle name="Normal 7 2 2 2 3 2" xfId="18087" xr:uid="{836F10B6-34E3-4E69-A225-2CDEFE68FAFB}"/>
    <cellStyle name="Normal 7 2 2 2 4" xfId="18088" xr:uid="{E34C4210-904D-452B-8844-74BE48BECD72}"/>
    <cellStyle name="Normal 7 2 2 2 5" xfId="18089" xr:uid="{73D9026C-D97A-4A9C-A4FD-13628FA35C59}"/>
    <cellStyle name="Normal 7 2 2 2 6" xfId="18090" xr:uid="{5ADF7091-D32B-47C7-9A71-9CA304CE7E38}"/>
    <cellStyle name="Normal 7 2 2 2 7" xfId="18091" xr:uid="{70C0FA33-DA78-47CB-B440-2D493E1086D2}"/>
    <cellStyle name="Normal 7 2 2 2 8" xfId="18092" xr:uid="{21FE6D3D-3045-4439-AC0C-0B3FF941644A}"/>
    <cellStyle name="Normal 7 2 2 2 9" xfId="18093" xr:uid="{85ABBC24-8A4E-4333-A789-6E47B6D0629F}"/>
    <cellStyle name="Normal 7 2 2 3" xfId="18094" xr:uid="{20DD2306-E1F2-4515-992F-5D760F3732E3}"/>
    <cellStyle name="Normal 7 2 2 3 2" xfId="18095" xr:uid="{6B315CA7-703C-44F9-825A-A5B66A595E0B}"/>
    <cellStyle name="Normal 7 2 2 3 2 2" xfId="18096" xr:uid="{6AA62D23-488D-4350-A0EE-AB36A1BC830C}"/>
    <cellStyle name="Normal 7 2 2 3 3" xfId="18097" xr:uid="{5C308699-EB31-4937-A76C-44924D5737A9}"/>
    <cellStyle name="Normal 7 2 2 3 4" xfId="18098" xr:uid="{4268AE30-3D89-45CE-ABA5-BBF82E103EA5}"/>
    <cellStyle name="Normal 7 2 2 3 5" xfId="18099" xr:uid="{B046E28C-CEFC-4F28-AFE5-23F49F586961}"/>
    <cellStyle name="Normal 7 2 2 4" xfId="18100" xr:uid="{12D53C5E-6A5E-43FD-B24B-4FC6EF08954B}"/>
    <cellStyle name="Normal 7 2 2 4 2" xfId="18101" xr:uid="{F7B2DAAA-9277-42D5-9E4E-BE9BC078ED5F}"/>
    <cellStyle name="Normal 7 2 2 5" xfId="18102" xr:uid="{A4C7BC32-233B-467B-8B99-4D98B7F7FA28}"/>
    <cellStyle name="Normal 7 2 2 6" xfId="18103" xr:uid="{40088FE2-E0AB-414C-9785-325E7212D338}"/>
    <cellStyle name="Normal 7 2 2 7" xfId="18104" xr:uid="{F871A076-12E2-47D7-B9FF-4D99F97AEE6A}"/>
    <cellStyle name="Normal 7 2 2 8" xfId="18105" xr:uid="{F3BD59E0-E3B4-4B7E-84A6-B471DDED8589}"/>
    <cellStyle name="Normal 7 2 2 9" xfId="18106" xr:uid="{1BB505F8-1178-4605-BDF7-8C10BBB7D940}"/>
    <cellStyle name="Normal 7 2 3" xfId="18107" xr:uid="{638D6EDC-4E19-4D30-B97A-F07C167898E8}"/>
    <cellStyle name="Normal 7 2 3 10" xfId="18108" xr:uid="{8622C753-B5A8-457B-8505-43C8A3011333}"/>
    <cellStyle name="Normal 7 2 3 11" xfId="18109" xr:uid="{BE6F02F4-3B35-47CE-87F9-0A1099AFD982}"/>
    <cellStyle name="Normal 7 2 3 2" xfId="18110" xr:uid="{6233BA38-42B5-4896-B360-3076C0D70358}"/>
    <cellStyle name="Normal 7 2 3 2 2" xfId="18111" xr:uid="{67E1EA3F-3155-4A9A-A585-CA513FF28C6A}"/>
    <cellStyle name="Normal 7 2 3 2 2 2" xfId="18112" xr:uid="{C89A40C0-3AE2-41E0-88A4-1F5CB4471AD2}"/>
    <cellStyle name="Normal 7 2 3 2 3" xfId="18113" xr:uid="{B3BB8216-3D25-473F-9DCD-73E5F050BD64}"/>
    <cellStyle name="Normal 7 2 3 2 4" xfId="18114" xr:uid="{D1EB6E60-10E2-4AFF-B670-757D529D861C}"/>
    <cellStyle name="Normal 7 2 3 2 5" xfId="18115" xr:uid="{560D9211-F250-40EB-904D-2D604C91DA07}"/>
    <cellStyle name="Normal 7 2 3 3" xfId="18116" xr:uid="{C1A651D8-DCA1-44E4-8361-235FE420773D}"/>
    <cellStyle name="Normal 7 2 3 3 2" xfId="18117" xr:uid="{99DAE4BF-2BFC-4D38-9B4A-780F9F718748}"/>
    <cellStyle name="Normal 7 2 3 4" xfId="18118" xr:uid="{800C5DEB-9F2B-42FE-B6BD-01CD95A99B11}"/>
    <cellStyle name="Normal 7 2 3 5" xfId="18119" xr:uid="{E0A64660-B159-4571-9B5E-A5F7F04B3904}"/>
    <cellStyle name="Normal 7 2 3 6" xfId="18120" xr:uid="{49D36B57-043F-4D60-ABF7-FE09DE4FF981}"/>
    <cellStyle name="Normal 7 2 3 7" xfId="18121" xr:uid="{123F191A-6F74-440D-879D-900ADF9D94F1}"/>
    <cellStyle name="Normal 7 2 3 8" xfId="18122" xr:uid="{DEC66C05-48F0-41B4-B460-5F4324944253}"/>
    <cellStyle name="Normal 7 2 3 9" xfId="18123" xr:uid="{5F3A21C3-9F8C-407A-8B4E-B3A71829C61B}"/>
    <cellStyle name="Normal 7 2 4" xfId="18124" xr:uid="{A28D485A-79EE-45EB-8010-720502A9713E}"/>
    <cellStyle name="Normal 7 2 4 2" xfId="18125" xr:uid="{9904B1B8-E5DB-4372-BAC5-4BAD22AF4390}"/>
    <cellStyle name="Normal 7 2 4 2 2" xfId="18126" xr:uid="{B5FC5DE2-558B-4D67-B15A-E586877619FD}"/>
    <cellStyle name="Normal 7 2 4 3" xfId="18127" xr:uid="{18DCB8F7-8005-4BFC-B76B-F8BD4A2A3C13}"/>
    <cellStyle name="Normal 7 2 4 4" xfId="18128" xr:uid="{F66E8C8C-6E48-46F4-BD49-163F1FB07F33}"/>
    <cellStyle name="Normal 7 2 4 5" xfId="18129" xr:uid="{8E5553A9-5923-47F8-9AA6-D99488BE0BD9}"/>
    <cellStyle name="Normal 7 2 5" xfId="18130" xr:uid="{404832A6-1BC0-451E-AA0E-8DFA6C14E9C4}"/>
    <cellStyle name="Normal 7 2 5 2" xfId="18131" xr:uid="{1DA9A7DC-D985-459D-AE82-B0DF64AB17B9}"/>
    <cellStyle name="Normal 7 2 6" xfId="18132" xr:uid="{F191089B-A3DB-43AA-A44B-DACB5624C764}"/>
    <cellStyle name="Normal 7 2 7" xfId="18133" xr:uid="{AA47599B-D4E4-4298-91AC-2A29E60D3C35}"/>
    <cellStyle name="Normal 7 2 8" xfId="18134" xr:uid="{599EF728-C772-4784-BABB-15381EAAD306}"/>
    <cellStyle name="Normal 7 2 9" xfId="18135" xr:uid="{6C5FB61C-6D54-4E50-8F5B-8CD481F2EE6E}"/>
    <cellStyle name="Normal 7 20" xfId="18136" xr:uid="{C37AD6DD-411E-46AF-BDAB-635269A2F63F}"/>
    <cellStyle name="Normal 7 20 10" xfId="18137" xr:uid="{DC1D2ACC-3D34-4A8E-B34D-44A40668E65C}"/>
    <cellStyle name="Normal 7 20 11" xfId="18138" xr:uid="{9F56B3B1-6220-4A81-B024-10D7F5534438}"/>
    <cellStyle name="Normal 7 20 12" xfId="18139" xr:uid="{3138DD43-4B43-4681-8F99-7DB73C28CCB7}"/>
    <cellStyle name="Normal 7 20 13" xfId="18140" xr:uid="{D0CC80A1-D74D-4BE7-B6FE-9A1A02DEBD62}"/>
    <cellStyle name="Normal 7 20 14" xfId="18141" xr:uid="{838181C2-7309-4271-88B8-23F86D4A08B3}"/>
    <cellStyle name="Normal 7 20 2" xfId="18142" xr:uid="{732B5144-F109-4C53-A4CC-EDC33BD032A9}"/>
    <cellStyle name="Normal 7 20 2 10" xfId="18143" xr:uid="{3EB19CD1-5CF4-4AF8-9C69-BC97DA0E1C73}"/>
    <cellStyle name="Normal 7 20 2 11" xfId="18144" xr:uid="{38C941F3-BAD7-49AD-A084-F24D2B2FA0FF}"/>
    <cellStyle name="Normal 7 20 2 12" xfId="18145" xr:uid="{9EF3E24B-4D97-43E2-BBCD-31DC6AA9DBC8}"/>
    <cellStyle name="Normal 7 20 2 13" xfId="18146" xr:uid="{2F2B3E62-BB13-4F02-85EA-1462F33F4C06}"/>
    <cellStyle name="Normal 7 20 2 2" xfId="18147" xr:uid="{C4E43E16-F893-4829-90DD-BBC41B067310}"/>
    <cellStyle name="Normal 7 20 2 2 10" xfId="18148" xr:uid="{F6F721A3-AB5C-499B-A521-314D2EA1727C}"/>
    <cellStyle name="Normal 7 20 2 2 11" xfId="18149" xr:uid="{17E0A19B-EFCF-498C-ADCB-85F947D1F647}"/>
    <cellStyle name="Normal 7 20 2 2 2" xfId="18150" xr:uid="{CB915351-EA53-4991-A6CC-988B27ADBE41}"/>
    <cellStyle name="Normal 7 20 2 2 2 2" xfId="18151" xr:uid="{010D82CB-2575-4094-9374-4AECD7DB700E}"/>
    <cellStyle name="Normal 7 20 2 2 2 2 2" xfId="18152" xr:uid="{D67BDDD9-6629-4277-AB02-85B8FE945755}"/>
    <cellStyle name="Normal 7 20 2 2 2 3" xfId="18153" xr:uid="{3FD9D956-36B5-49A4-BB69-E9BDB71A6773}"/>
    <cellStyle name="Normal 7 20 2 2 2 4" xfId="18154" xr:uid="{130FCD5C-9D17-4C57-A5CD-41BC82C304E3}"/>
    <cellStyle name="Normal 7 20 2 2 2 5" xfId="18155" xr:uid="{548DDB43-6F20-4A8D-910C-53FBDD3EC955}"/>
    <cellStyle name="Normal 7 20 2 2 3" xfId="18156" xr:uid="{3C89CD19-1E38-44AA-A02B-5D01C2C8FEDE}"/>
    <cellStyle name="Normal 7 20 2 2 3 2" xfId="18157" xr:uid="{E68304EE-8035-4108-8E70-6038553D5150}"/>
    <cellStyle name="Normal 7 20 2 2 4" xfId="18158" xr:uid="{3877A3F6-A769-4A3B-B3B2-66F35190C1B4}"/>
    <cellStyle name="Normal 7 20 2 2 5" xfId="18159" xr:uid="{89F5C691-1175-4401-9B24-20E8FE590DAD}"/>
    <cellStyle name="Normal 7 20 2 2 6" xfId="18160" xr:uid="{79E12654-7562-4D34-B2D3-1AB628D3D5A9}"/>
    <cellStyle name="Normal 7 20 2 2 7" xfId="18161" xr:uid="{ED05613C-FF38-4D72-9AC4-16E993FB6E63}"/>
    <cellStyle name="Normal 7 20 2 2 8" xfId="18162" xr:uid="{9E93FC3B-A45E-4BE7-BEB8-747A11FC114E}"/>
    <cellStyle name="Normal 7 20 2 2 9" xfId="18163" xr:uid="{BD5B250D-1C7F-4D91-8704-FBCAEBCA1A7B}"/>
    <cellStyle name="Normal 7 20 2 3" xfId="18164" xr:uid="{88FE7C66-099C-4C86-8C17-5F32634F133F}"/>
    <cellStyle name="Normal 7 20 2 3 2" xfId="18165" xr:uid="{FBAC2789-4CA0-4256-812A-310D6688A5A0}"/>
    <cellStyle name="Normal 7 20 2 3 2 2" xfId="18166" xr:uid="{8BD3A624-A347-4961-B6C8-F462D67517A1}"/>
    <cellStyle name="Normal 7 20 2 3 3" xfId="18167" xr:uid="{692A0FA3-D6B6-4864-89E6-DDEC03CEC3E3}"/>
    <cellStyle name="Normal 7 20 2 3 4" xfId="18168" xr:uid="{20043545-627B-4118-B3BD-0279681FC1C9}"/>
    <cellStyle name="Normal 7 20 2 3 5" xfId="18169" xr:uid="{EF6DBEC9-6618-4C67-92B3-69941BEFF6B9}"/>
    <cellStyle name="Normal 7 20 2 4" xfId="18170" xr:uid="{4A21BC98-A18F-44AD-992D-6903F0BB88E8}"/>
    <cellStyle name="Normal 7 20 2 4 2" xfId="18171" xr:uid="{CA8CA518-E93E-453C-8534-EC8424C3288A}"/>
    <cellStyle name="Normal 7 20 2 5" xfId="18172" xr:uid="{F434F90C-8BF4-4D1E-A0F9-AD8B4AB85B0F}"/>
    <cellStyle name="Normal 7 20 2 6" xfId="18173" xr:uid="{ED64B0EB-ABAD-4CB0-A3B3-50E6D4881C5E}"/>
    <cellStyle name="Normal 7 20 2 7" xfId="18174" xr:uid="{25E9D49D-2956-4C20-9D19-BD2F1160EF3F}"/>
    <cellStyle name="Normal 7 20 2 8" xfId="18175" xr:uid="{25E10DFB-C0B6-49EF-8FD8-7B76A3A53A49}"/>
    <cellStyle name="Normal 7 20 2 9" xfId="18176" xr:uid="{8C80388D-330D-4460-A81A-D2AF88409A77}"/>
    <cellStyle name="Normal 7 20 3" xfId="18177" xr:uid="{0CCA6024-3B3C-411F-8866-D7605F1B57AA}"/>
    <cellStyle name="Normal 7 20 3 10" xfId="18178" xr:uid="{863EB814-0047-41E5-AF4A-976014EFDFF6}"/>
    <cellStyle name="Normal 7 20 3 11" xfId="18179" xr:uid="{F64C8B5F-479A-464F-A7BE-EA4C2CE3CF59}"/>
    <cellStyle name="Normal 7 20 3 2" xfId="18180" xr:uid="{5399F09E-035B-4BAA-94AE-50A595CE86F6}"/>
    <cellStyle name="Normal 7 20 3 2 2" xfId="18181" xr:uid="{9059A662-2295-4692-A0F0-7BD33BE748F6}"/>
    <cellStyle name="Normal 7 20 3 2 2 2" xfId="18182" xr:uid="{3D05EC81-0535-4E35-9691-83CD2803A2FD}"/>
    <cellStyle name="Normal 7 20 3 2 3" xfId="18183" xr:uid="{9C27AE8E-A06E-4ADB-A4EF-036E1F4BD850}"/>
    <cellStyle name="Normal 7 20 3 2 4" xfId="18184" xr:uid="{C447D420-5482-4E50-AF67-4A42B7449097}"/>
    <cellStyle name="Normal 7 20 3 2 5" xfId="18185" xr:uid="{82E2E071-5684-4B06-A948-DAE185CA0A24}"/>
    <cellStyle name="Normal 7 20 3 3" xfId="18186" xr:uid="{C123065B-32CF-4BC3-A131-D2ED7D811595}"/>
    <cellStyle name="Normal 7 20 3 3 2" xfId="18187" xr:uid="{58D553BA-D212-468C-A7DB-6CFDDFF7458B}"/>
    <cellStyle name="Normal 7 20 3 4" xfId="18188" xr:uid="{6D212535-AE97-4176-8C8B-C263BCEE8003}"/>
    <cellStyle name="Normal 7 20 3 5" xfId="18189" xr:uid="{036ADFFE-A5DA-437A-B433-4D3514E554CA}"/>
    <cellStyle name="Normal 7 20 3 6" xfId="18190" xr:uid="{E7B014FE-E9F6-4710-A1A3-EA8990BD1B04}"/>
    <cellStyle name="Normal 7 20 3 7" xfId="18191" xr:uid="{90A4C4E2-2D65-4170-A1FC-81B831F93306}"/>
    <cellStyle name="Normal 7 20 3 8" xfId="18192" xr:uid="{31A73ABA-A0DD-445D-8116-CDF8954CBABF}"/>
    <cellStyle name="Normal 7 20 3 9" xfId="18193" xr:uid="{23748C38-62E3-4A7C-9C7C-736C1CA3FFA7}"/>
    <cellStyle name="Normal 7 20 4" xfId="18194" xr:uid="{96EA7443-D646-4AD3-80E8-C51D22696596}"/>
    <cellStyle name="Normal 7 20 4 2" xfId="18195" xr:uid="{DFD46066-BD0B-4867-9423-625EA8F041D2}"/>
    <cellStyle name="Normal 7 20 4 2 2" xfId="18196" xr:uid="{4AF6D996-EF75-4630-ADA5-C287C7464ADD}"/>
    <cellStyle name="Normal 7 20 4 3" xfId="18197" xr:uid="{6051CDAA-7D84-4914-8323-987711C5485A}"/>
    <cellStyle name="Normal 7 20 4 4" xfId="18198" xr:uid="{9877D125-0DA5-46B5-B621-D2126B299641}"/>
    <cellStyle name="Normal 7 20 4 5" xfId="18199" xr:uid="{64EB3067-7192-4448-BD61-E5909210E0E1}"/>
    <cellStyle name="Normal 7 20 5" xfId="18200" xr:uid="{6EA32565-270E-4016-8E1A-FFFD5A86596C}"/>
    <cellStyle name="Normal 7 20 5 2" xfId="18201" xr:uid="{E8DE805D-07D1-497E-9837-6F485355EDB7}"/>
    <cellStyle name="Normal 7 20 6" xfId="18202" xr:uid="{95A782A1-1377-4FB5-93FA-75334068B97C}"/>
    <cellStyle name="Normal 7 20 7" xfId="18203" xr:uid="{90646184-033A-4E1B-A301-46581D1C097F}"/>
    <cellStyle name="Normal 7 20 8" xfId="18204" xr:uid="{16D34DDF-842D-484B-B6C1-C78B4B14D0A4}"/>
    <cellStyle name="Normal 7 20 9" xfId="18205" xr:uid="{8BD9B3A4-7F49-44BB-BDB5-250A0B8CB0A6}"/>
    <cellStyle name="Normal 7 21" xfId="18206" xr:uid="{9BBA7A15-860D-4464-8ACE-D3E3064B0B2D}"/>
    <cellStyle name="Normal 7 21 10" xfId="18207" xr:uid="{5F37E887-E853-44A5-80E8-DB4D48BEEDD2}"/>
    <cellStyle name="Normal 7 21 11" xfId="18208" xr:uid="{7B7F7CC3-ADEC-46E9-9380-84F1FD701417}"/>
    <cellStyle name="Normal 7 21 12" xfId="18209" xr:uid="{DF51E802-18E8-4415-A19C-F2E1C0AD89C8}"/>
    <cellStyle name="Normal 7 21 13" xfId="18210" xr:uid="{746BF141-60BD-481E-AF28-F100BE42A1CB}"/>
    <cellStyle name="Normal 7 21 14" xfId="18211" xr:uid="{6530E52A-6A61-47B7-9CB0-B60D1F8C90F5}"/>
    <cellStyle name="Normal 7 21 2" xfId="18212" xr:uid="{3C05807E-C2CF-4C38-BC84-306049482DC6}"/>
    <cellStyle name="Normal 7 21 2 10" xfId="18213" xr:uid="{05FEC6CE-C65B-499F-A50E-8B1686039C3B}"/>
    <cellStyle name="Normal 7 21 2 11" xfId="18214" xr:uid="{06E2A878-0F74-4A95-90FE-D0A4CFA21C3A}"/>
    <cellStyle name="Normal 7 21 2 12" xfId="18215" xr:uid="{D7895E0D-7DD6-46E6-837C-E72731128519}"/>
    <cellStyle name="Normal 7 21 2 2" xfId="18216" xr:uid="{6E9D5AEF-2DE4-4040-82A0-3099E97F5BC1}"/>
    <cellStyle name="Normal 7 21 2 2 10" xfId="18217" xr:uid="{DA567578-ACF3-4E78-A36E-0F471B8DA9E0}"/>
    <cellStyle name="Normal 7 21 2 2 11" xfId="18218" xr:uid="{8E61293C-7E9B-4DD4-BED0-35FDA191B2B3}"/>
    <cellStyle name="Normal 7 21 2 2 2" xfId="18219" xr:uid="{74966BC5-8E95-40E6-B652-BC9D9544E5A8}"/>
    <cellStyle name="Normal 7 21 2 2 2 2" xfId="18220" xr:uid="{95BFFA00-87CC-4260-A43C-F4A6629B4989}"/>
    <cellStyle name="Normal 7 21 2 2 2 2 2" xfId="18221" xr:uid="{47BD2356-A2F9-4796-A0C4-08D4FD4939F0}"/>
    <cellStyle name="Normal 7 21 2 2 2 3" xfId="18222" xr:uid="{961C7DA3-2F20-4FBF-95D6-80970F60D353}"/>
    <cellStyle name="Normal 7 21 2 2 2 4" xfId="18223" xr:uid="{93FEC1FD-7827-4DBC-B500-32A76C789000}"/>
    <cellStyle name="Normal 7 21 2 2 2 5" xfId="18224" xr:uid="{C3AE7718-D6E3-4B81-A95E-17E782A260DC}"/>
    <cellStyle name="Normal 7 21 2 2 3" xfId="18225" xr:uid="{D0BD7ADC-4398-42EC-B357-D7F4ACB1E9C7}"/>
    <cellStyle name="Normal 7 21 2 2 3 2" xfId="18226" xr:uid="{7A3E4940-0161-4507-8525-6C908888492A}"/>
    <cellStyle name="Normal 7 21 2 2 4" xfId="18227" xr:uid="{3ABCADF1-8832-4761-8621-EF71CC3A4B73}"/>
    <cellStyle name="Normal 7 21 2 2 5" xfId="18228" xr:uid="{5FAF35EE-560C-4376-B69F-380A43381389}"/>
    <cellStyle name="Normal 7 21 2 2 6" xfId="18229" xr:uid="{EF71B8D1-753B-4B27-A40D-43CBDA509294}"/>
    <cellStyle name="Normal 7 21 2 2 7" xfId="18230" xr:uid="{9502E8FC-6BE2-4067-946B-609E7AAFD343}"/>
    <cellStyle name="Normal 7 21 2 2 8" xfId="18231" xr:uid="{59DF91A5-4DF0-4447-A610-AC4DDF55456C}"/>
    <cellStyle name="Normal 7 21 2 2 9" xfId="18232" xr:uid="{1751D74F-E0C2-4D2E-825E-80484CF9E50F}"/>
    <cellStyle name="Normal 7 21 2 3" xfId="18233" xr:uid="{9273C6CC-8E64-481F-AEFE-6CF40B1ADD84}"/>
    <cellStyle name="Normal 7 21 2 3 2" xfId="18234" xr:uid="{D0EF5986-A924-4135-B3FD-768CEC51CB5F}"/>
    <cellStyle name="Normal 7 21 2 3 2 2" xfId="18235" xr:uid="{5280124B-C974-4A70-B5F5-0855431F124F}"/>
    <cellStyle name="Normal 7 21 2 3 3" xfId="18236" xr:uid="{04B6A238-5CD9-4424-BE9F-9C117FE5FDAD}"/>
    <cellStyle name="Normal 7 21 2 3 4" xfId="18237" xr:uid="{55C2289C-88B0-47F4-81B6-33289E1C7006}"/>
    <cellStyle name="Normal 7 21 2 3 5" xfId="18238" xr:uid="{8D14BBE8-009D-4EB5-9742-DC7BC27BAC01}"/>
    <cellStyle name="Normal 7 21 2 4" xfId="18239" xr:uid="{A6C61FD9-2E54-4782-96BE-BAC2C5BE70D2}"/>
    <cellStyle name="Normal 7 21 2 4 2" xfId="18240" xr:uid="{3047E4E6-FEA7-443F-8D2E-07E8FEC4B8C1}"/>
    <cellStyle name="Normal 7 21 2 5" xfId="18241" xr:uid="{5D2ECF58-22BD-4C48-80C2-F70EFCDAFD42}"/>
    <cellStyle name="Normal 7 21 2 6" xfId="18242" xr:uid="{691808F6-47A8-4374-8575-C04997B0B54C}"/>
    <cellStyle name="Normal 7 21 2 7" xfId="18243" xr:uid="{FA3277D3-D4BE-475D-BD61-188A220B93F6}"/>
    <cellStyle name="Normal 7 21 2 8" xfId="18244" xr:uid="{2CAF083B-9663-4447-8019-BE0B412AD786}"/>
    <cellStyle name="Normal 7 21 2 9" xfId="18245" xr:uid="{381EA557-00EB-4439-A10B-CEC025C6E5BE}"/>
    <cellStyle name="Normal 7 21 3" xfId="18246" xr:uid="{FBBA1F77-1376-4256-A26D-F949BF3252D0}"/>
    <cellStyle name="Normal 7 21 3 10" xfId="18247" xr:uid="{D310006A-639E-451E-8500-1B859CF80F0D}"/>
    <cellStyle name="Normal 7 21 3 11" xfId="18248" xr:uid="{DD0117C4-BF47-4023-8947-A276B9181F9A}"/>
    <cellStyle name="Normal 7 21 3 2" xfId="18249" xr:uid="{EE65F0EF-6E44-4786-B2CC-371DB8E1AC0F}"/>
    <cellStyle name="Normal 7 21 3 2 2" xfId="18250" xr:uid="{8FC47C63-B670-4747-956E-272407A2EF10}"/>
    <cellStyle name="Normal 7 21 3 2 2 2" xfId="18251" xr:uid="{C33244EE-D9D5-4E9E-B587-B3D5A95DAA48}"/>
    <cellStyle name="Normal 7 21 3 2 3" xfId="18252" xr:uid="{87F57FD1-1C12-48B9-80FB-0D2DA4048A36}"/>
    <cellStyle name="Normal 7 21 3 2 4" xfId="18253" xr:uid="{7289053D-2EC7-4EF0-84CE-CD3EBB3FA472}"/>
    <cellStyle name="Normal 7 21 3 2 5" xfId="18254" xr:uid="{95C84D15-1299-4076-96C6-9307CB557625}"/>
    <cellStyle name="Normal 7 21 3 3" xfId="18255" xr:uid="{451A27EE-BE0F-4647-888B-4DAA467E3209}"/>
    <cellStyle name="Normal 7 21 3 3 2" xfId="18256" xr:uid="{BEB237DB-3245-41A8-87DD-1D3AAA0FE1D9}"/>
    <cellStyle name="Normal 7 21 3 4" xfId="18257" xr:uid="{27ECC2BC-F260-4483-9A95-3AF62388EF99}"/>
    <cellStyle name="Normal 7 21 3 5" xfId="18258" xr:uid="{E3A4AEFA-C0A6-4A5B-B46C-FC0D04DE3F33}"/>
    <cellStyle name="Normal 7 21 3 6" xfId="18259" xr:uid="{0AEFA74D-8D5D-41CB-9A4B-FF918E6B812A}"/>
    <cellStyle name="Normal 7 21 3 7" xfId="18260" xr:uid="{69577ACF-9FC3-4943-8700-D7F1E622AA84}"/>
    <cellStyle name="Normal 7 21 3 8" xfId="18261" xr:uid="{6DD32058-C357-47DF-91A9-7A9BC9117101}"/>
    <cellStyle name="Normal 7 21 3 9" xfId="18262" xr:uid="{9E3189B7-3A92-4D2F-9BFA-03BC60473510}"/>
    <cellStyle name="Normal 7 21 4" xfId="18263" xr:uid="{5BE7FD87-46BC-4802-8E74-CB90AB992A48}"/>
    <cellStyle name="Normal 7 21 4 2" xfId="18264" xr:uid="{5B052CD7-12C5-4B8B-B56B-715FC99F401C}"/>
    <cellStyle name="Normal 7 21 4 2 2" xfId="18265" xr:uid="{3B7738B7-5A41-4633-BB89-3B9ADF3C5F2B}"/>
    <cellStyle name="Normal 7 21 4 3" xfId="18266" xr:uid="{C41DBC4C-99E4-4735-BD9A-08308D8F4E3E}"/>
    <cellStyle name="Normal 7 21 4 4" xfId="18267" xr:uid="{2A9C1C51-4E90-4034-AC00-442B05D84681}"/>
    <cellStyle name="Normal 7 21 4 5" xfId="18268" xr:uid="{21306B6C-45FB-418D-8CC6-E46A69B7B3DE}"/>
    <cellStyle name="Normal 7 21 5" xfId="18269" xr:uid="{BD4966B5-81B5-4370-A499-3504313CF09E}"/>
    <cellStyle name="Normal 7 21 5 2" xfId="18270" xr:uid="{B20F4468-A5F1-4A08-B3BB-ECFD87851A1E}"/>
    <cellStyle name="Normal 7 21 6" xfId="18271" xr:uid="{A2669FB5-8AE8-431C-BDFA-759C1A97B2F9}"/>
    <cellStyle name="Normal 7 21 7" xfId="18272" xr:uid="{793A2801-0029-48AD-965B-5DE0BB02EA4C}"/>
    <cellStyle name="Normal 7 21 8" xfId="18273" xr:uid="{F12B6955-D7F0-402B-92F3-AB29B09DEF58}"/>
    <cellStyle name="Normal 7 21 9" xfId="18274" xr:uid="{6936C3CA-2379-47FD-9968-DFE153BB8984}"/>
    <cellStyle name="Normal 7 22" xfId="18275" xr:uid="{E5E90D31-847C-4AEC-9945-B282F49BC053}"/>
    <cellStyle name="Normal 7 22 10" xfId="18276" xr:uid="{550A1866-6BBB-4466-A08F-498A2067CFA9}"/>
    <cellStyle name="Normal 7 22 11" xfId="18277" xr:uid="{5AA440BE-D0D4-4FAD-AB50-CA2AE9B38A71}"/>
    <cellStyle name="Normal 7 22 12" xfId="18278" xr:uid="{61A629B2-3055-43F4-8D3E-34012875B569}"/>
    <cellStyle name="Normal 7 22 13" xfId="18279" xr:uid="{968CB1C5-1AFB-4835-B859-440BD44E9383}"/>
    <cellStyle name="Normal 7 22 2" xfId="18280" xr:uid="{167E6981-BE85-4C0A-A3F8-677D183B071C}"/>
    <cellStyle name="Normal 7 22 2 10" xfId="18281" xr:uid="{074A1A88-70C9-4A29-96FC-E20FBC28F5AF}"/>
    <cellStyle name="Normal 7 22 2 11" xfId="18282" xr:uid="{3985F144-43C7-4536-9440-1DCB649D286E}"/>
    <cellStyle name="Normal 7 22 2 2" xfId="18283" xr:uid="{4E0688EF-6F26-49C8-8820-BBC49894E1C6}"/>
    <cellStyle name="Normal 7 22 2 2 2" xfId="18284" xr:uid="{51875A4C-1CAD-494B-94B1-20251A760FC8}"/>
    <cellStyle name="Normal 7 22 2 2 2 2" xfId="18285" xr:uid="{9CE58FF3-54B9-4436-8E5D-3A3C9C1F7BEE}"/>
    <cellStyle name="Normal 7 22 2 2 3" xfId="18286" xr:uid="{FFBD625E-262E-4C55-91D2-E0A512081AFB}"/>
    <cellStyle name="Normal 7 22 2 2 4" xfId="18287" xr:uid="{DFDFC572-116B-44A8-B535-CE5A47AA3663}"/>
    <cellStyle name="Normal 7 22 2 2 5" xfId="18288" xr:uid="{B15E3F38-1B96-44F2-9B49-ED738D43C255}"/>
    <cellStyle name="Normal 7 22 2 3" xfId="18289" xr:uid="{BBB1A4A0-7487-4D63-802B-269ECA36F002}"/>
    <cellStyle name="Normal 7 22 2 3 2" xfId="18290" xr:uid="{D1D28C5C-988C-4334-B17B-104F688DE58D}"/>
    <cellStyle name="Normal 7 22 2 4" xfId="18291" xr:uid="{8863F7A2-4B94-4AE9-BC2F-1DC73B09AF42}"/>
    <cellStyle name="Normal 7 22 2 5" xfId="18292" xr:uid="{7F871C33-0EF0-4F45-88FE-2EAA4BBD6835}"/>
    <cellStyle name="Normal 7 22 2 6" xfId="18293" xr:uid="{34C039A0-64FB-415A-8E58-A9822A65B0B3}"/>
    <cellStyle name="Normal 7 22 2 7" xfId="18294" xr:uid="{DC857893-4E50-403B-A647-836FB9890F74}"/>
    <cellStyle name="Normal 7 22 2 8" xfId="18295" xr:uid="{200A54CD-398E-4FB3-9A21-666601D206C3}"/>
    <cellStyle name="Normal 7 22 2 9" xfId="18296" xr:uid="{7ED1BAEA-9512-47F8-9CD6-1019932AD57E}"/>
    <cellStyle name="Normal 7 22 3" xfId="18297" xr:uid="{1E8F634A-F4F6-4D2C-9BDA-A5DF08AF382C}"/>
    <cellStyle name="Normal 7 22 3 2" xfId="18298" xr:uid="{00B9856F-EA85-4073-9177-A5F016575EE7}"/>
    <cellStyle name="Normal 7 22 3 2 2" xfId="18299" xr:uid="{5ACA2F67-8CD2-44BE-8D31-BA3FF526D67D}"/>
    <cellStyle name="Normal 7 22 3 3" xfId="18300" xr:uid="{28E17BD3-94E1-490A-AC50-1EB5D8A42A07}"/>
    <cellStyle name="Normal 7 22 3 4" xfId="18301" xr:uid="{EE94BE14-164F-4CC6-A85E-414150CA5DC6}"/>
    <cellStyle name="Normal 7 22 3 5" xfId="18302" xr:uid="{11D9E87F-7BFE-4DFB-8DAD-B5F645FFF605}"/>
    <cellStyle name="Normal 7 22 4" xfId="18303" xr:uid="{1D2400D8-A84E-4B3C-A05C-43B800C4FA16}"/>
    <cellStyle name="Normal 7 22 4 2" xfId="18304" xr:uid="{F5C749E7-311C-4944-87F3-D246F4D91DBF}"/>
    <cellStyle name="Normal 7 22 5" xfId="18305" xr:uid="{BA605AE8-BA9E-4E31-A35B-0856EDBF4EC3}"/>
    <cellStyle name="Normal 7 22 6" xfId="18306" xr:uid="{ACF3F741-94AB-4E60-AE89-F6781E946346}"/>
    <cellStyle name="Normal 7 22 7" xfId="18307" xr:uid="{1B05F640-C2B6-4CF5-A803-AC5832D973B0}"/>
    <cellStyle name="Normal 7 22 8" xfId="18308" xr:uid="{E87A524F-2206-4E1B-AAEB-BBFD54395A79}"/>
    <cellStyle name="Normal 7 22 9" xfId="18309" xr:uid="{48B57C41-095F-4F30-8729-A16B7C337931}"/>
    <cellStyle name="Normal 7 23" xfId="18310" xr:uid="{CABFDB73-7B3B-4637-96EC-36F7979FFA25}"/>
    <cellStyle name="Normal 7 23 10" xfId="18311" xr:uid="{E9C05893-CC09-4487-ABC7-EBF109122547}"/>
    <cellStyle name="Normal 7 23 11" xfId="18312" xr:uid="{34BF4320-C94C-45D9-87DC-DFA368784AFC}"/>
    <cellStyle name="Normal 7 23 12" xfId="18313" xr:uid="{AD223E5A-6E2F-4A2F-B5D6-4D9E1D475F0C}"/>
    <cellStyle name="Normal 7 23 2" xfId="18314" xr:uid="{DC9B77DA-31AD-4AE1-AA71-6053EB625470}"/>
    <cellStyle name="Normal 7 23 2 2" xfId="18315" xr:uid="{B89F7C1B-1B9C-4033-9FAE-054770B4AC5E}"/>
    <cellStyle name="Normal 7 23 2 2 2" xfId="18316" xr:uid="{61F093D8-3856-4915-8EF6-A30273750CEB}"/>
    <cellStyle name="Normal 7 23 2 3" xfId="18317" xr:uid="{4E98588F-E7DB-484F-B255-6EBA13657B72}"/>
    <cellStyle name="Normal 7 23 2 4" xfId="18318" xr:uid="{6A922AA4-2C78-42DF-927F-0858E0F66216}"/>
    <cellStyle name="Normal 7 23 2 5" xfId="18319" xr:uid="{AACC62F6-B3C1-4F77-B960-B16CE318940D}"/>
    <cellStyle name="Normal 7 23 3" xfId="18320" xr:uid="{68AB0745-8562-4B1B-963F-FD607482DB4F}"/>
    <cellStyle name="Normal 7 23 3 2" xfId="18321" xr:uid="{490CCE26-23A5-4012-9B3F-E0A1C1374F32}"/>
    <cellStyle name="Normal 7 23 4" xfId="18322" xr:uid="{F0BC1212-CAB5-4D75-927A-BEBFC2A11422}"/>
    <cellStyle name="Normal 7 23 5" xfId="18323" xr:uid="{0827D7D2-61A3-4F70-86AA-7908A87C060E}"/>
    <cellStyle name="Normal 7 23 6" xfId="18324" xr:uid="{81FD583D-8E8A-4208-91FB-64D8C331E560}"/>
    <cellStyle name="Normal 7 23 7" xfId="18325" xr:uid="{0C1F015E-AEBD-445F-9158-1ABEE45C10BD}"/>
    <cellStyle name="Normal 7 23 8" xfId="18326" xr:uid="{3F7F0EB7-B731-4EFF-90A2-3028CED69507}"/>
    <cellStyle name="Normal 7 23 9" xfId="18327" xr:uid="{402E3E92-3CB0-4515-AC11-A117F67F41E9}"/>
    <cellStyle name="Normal 7 24" xfId="18328" xr:uid="{2314B42A-0AEC-4F0C-B705-0FFE95AAF866}"/>
    <cellStyle name="Normal 7 24 2" xfId="18329" xr:uid="{86506BF1-D7D8-4E3D-A5F7-ACE5ECD5151C}"/>
    <cellStyle name="Normal 7 24 2 2" xfId="18330" xr:uid="{E967D2DA-CF18-4BB2-AD82-0FFCB05EE8D9}"/>
    <cellStyle name="Normal 7 24 3" xfId="18331" xr:uid="{CCBBE563-442C-4344-941C-210D8DB06811}"/>
    <cellStyle name="Normal 7 24 4" xfId="18332" xr:uid="{E093E4C1-F2C4-478A-BBCB-633EA909CD6B}"/>
    <cellStyle name="Normal 7 24 5" xfId="18333" xr:uid="{6F4B4D64-AAB7-412C-85CD-7223E7201FD2}"/>
    <cellStyle name="Normal 7 25" xfId="18334" xr:uid="{D9E686E8-F14A-4F73-A27C-18433BB41192}"/>
    <cellStyle name="Normal 7 25 2" xfId="18335" xr:uid="{9DF9945F-CB72-4CE3-9D51-ABF71F639C1F}"/>
    <cellStyle name="Normal 7 26" xfId="18336" xr:uid="{64142CF7-0C2F-49E5-92B1-89F824E48B4B}"/>
    <cellStyle name="Normal 7 27" xfId="18337" xr:uid="{AD1EF351-E7E8-4183-B111-1CF71494DBD6}"/>
    <cellStyle name="Normal 7 28" xfId="18338" xr:uid="{F9D094A4-BCC8-4D7D-80E1-75A2D9B44667}"/>
    <cellStyle name="Normal 7 29" xfId="18339" xr:uid="{624AFA8B-5E58-4B61-BC9D-B4FA69D42340}"/>
    <cellStyle name="Normal 7 3" xfId="18340" xr:uid="{E75EA7CC-879B-473E-9A38-72E401450ED7}"/>
    <cellStyle name="Normal 7 3 10" xfId="18341" xr:uid="{3470F501-9AF7-4D0D-9887-908BF5B94174}"/>
    <cellStyle name="Normal 7 3 11" xfId="18342" xr:uid="{6DDEB003-36BF-4B22-8B66-2E6BF680D88E}"/>
    <cellStyle name="Normal 7 3 12" xfId="18343" xr:uid="{705E5B21-4E40-48BD-A557-EA0C7827D177}"/>
    <cellStyle name="Normal 7 3 13" xfId="18344" xr:uid="{1355EDE0-6DDF-42F7-BAA7-A33BAB9D4C13}"/>
    <cellStyle name="Normal 7 3 14" xfId="18345" xr:uid="{AEC82399-0514-4EF7-A518-F8747CE0EEC9}"/>
    <cellStyle name="Normal 7 3 15" xfId="18346" xr:uid="{A5683B7C-0566-4110-AED8-E92307D69636}"/>
    <cellStyle name="Normal 7 3 2" xfId="18347" xr:uid="{7B1E3827-BF44-42BE-9F1D-555C85805056}"/>
    <cellStyle name="Normal 7 3 2 10" xfId="18348" xr:uid="{9F45E1ED-11D8-4970-BFE4-64A3BB2B5F5B}"/>
    <cellStyle name="Normal 7 3 2 11" xfId="18349" xr:uid="{3002BAC0-8C3D-403A-9AE5-895169B44807}"/>
    <cellStyle name="Normal 7 3 2 12" xfId="18350" xr:uid="{7BDD2FF0-473D-4E5D-88E9-DB5060ACB069}"/>
    <cellStyle name="Normal 7 3 2 13" xfId="18351" xr:uid="{41DD6EBD-612D-4858-92E3-8E839728BA0D}"/>
    <cellStyle name="Normal 7 3 2 2" xfId="18352" xr:uid="{2AF1477C-3AC2-47F6-B653-DF1690D0435B}"/>
    <cellStyle name="Normal 7 3 2 2 10" xfId="18353" xr:uid="{31CA4DAF-B7CB-45C7-990E-47FAA207BE7E}"/>
    <cellStyle name="Normal 7 3 2 2 11" xfId="18354" xr:uid="{C373E15D-CA13-4B08-A823-46385769AA96}"/>
    <cellStyle name="Normal 7 3 2 2 2" xfId="18355" xr:uid="{F0F6B1A0-A48E-4DB9-866E-0C9B0B93920B}"/>
    <cellStyle name="Normal 7 3 2 2 2 2" xfId="18356" xr:uid="{CC875840-0BE0-4EFB-99EA-6CDB9394EAF1}"/>
    <cellStyle name="Normal 7 3 2 2 2 2 2" xfId="18357" xr:uid="{2AE8416E-0937-44C9-BCA4-C9A1F93825B5}"/>
    <cellStyle name="Normal 7 3 2 2 2 3" xfId="18358" xr:uid="{C513176D-3DA7-4FB1-9E68-C10E56B9C246}"/>
    <cellStyle name="Normal 7 3 2 2 2 4" xfId="18359" xr:uid="{5C86319D-3E62-4F80-9C36-D6A1C0304FA5}"/>
    <cellStyle name="Normal 7 3 2 2 2 5" xfId="18360" xr:uid="{8E77ED5C-6799-4B5D-8577-315133DFB924}"/>
    <cellStyle name="Normal 7 3 2 2 3" xfId="18361" xr:uid="{9B5F0685-8223-481E-B69C-7CCBCB7A6FF5}"/>
    <cellStyle name="Normal 7 3 2 2 3 2" xfId="18362" xr:uid="{15D7DA60-33CF-478D-9F63-74D0513B45D7}"/>
    <cellStyle name="Normal 7 3 2 2 4" xfId="18363" xr:uid="{4848C9E2-AD94-421D-A961-3619FC37182F}"/>
    <cellStyle name="Normal 7 3 2 2 5" xfId="18364" xr:uid="{5BB239C1-4C4F-4298-85A9-6C4BE373479A}"/>
    <cellStyle name="Normal 7 3 2 2 6" xfId="18365" xr:uid="{8AEE4B5A-C1A7-4349-B3A3-1BA722087808}"/>
    <cellStyle name="Normal 7 3 2 2 7" xfId="18366" xr:uid="{475B3EED-DB07-49EF-AA7D-0CEA0A8201F7}"/>
    <cellStyle name="Normal 7 3 2 2 8" xfId="18367" xr:uid="{FA663CA8-727B-4F16-9D58-3F02F7EA83E1}"/>
    <cellStyle name="Normal 7 3 2 2 9" xfId="18368" xr:uid="{9F6EB0F6-7774-4369-A2C9-61CF1668AE3B}"/>
    <cellStyle name="Normal 7 3 2 3" xfId="18369" xr:uid="{2FE6EF6D-5197-4CE3-BE30-0BD55779214D}"/>
    <cellStyle name="Normal 7 3 2 3 2" xfId="18370" xr:uid="{FE636858-CF67-456D-9AF9-2828B7DE55EC}"/>
    <cellStyle name="Normal 7 3 2 3 2 2" xfId="18371" xr:uid="{1F8A3DD7-3583-46AB-8589-05D3FD06915C}"/>
    <cellStyle name="Normal 7 3 2 3 3" xfId="18372" xr:uid="{8EB1F7A4-A59A-4824-B9A3-5AA4DE881284}"/>
    <cellStyle name="Normal 7 3 2 3 4" xfId="18373" xr:uid="{D7518DED-08B0-47BE-884A-0446DE757E04}"/>
    <cellStyle name="Normal 7 3 2 3 5" xfId="18374" xr:uid="{D4FEE694-FF1A-4A1B-8549-E165D018C2A0}"/>
    <cellStyle name="Normal 7 3 2 4" xfId="18375" xr:uid="{141F818F-F682-45D3-A338-E1DC47C103C0}"/>
    <cellStyle name="Normal 7 3 2 4 2" xfId="18376" xr:uid="{3E964BF1-ED69-40E0-B06F-8FA61A7FEAD8}"/>
    <cellStyle name="Normal 7 3 2 5" xfId="18377" xr:uid="{8F1433B4-5A82-4E63-A387-CEC94A8FB0D5}"/>
    <cellStyle name="Normal 7 3 2 6" xfId="18378" xr:uid="{C8FD633F-A153-4BA7-88AB-FBF53145213C}"/>
    <cellStyle name="Normal 7 3 2 7" xfId="18379" xr:uid="{CF03E718-3C8B-44D3-AA35-EA39CCDF3EE4}"/>
    <cellStyle name="Normal 7 3 2 8" xfId="18380" xr:uid="{2357B922-9416-4CB0-9A40-4F90CEE651E8}"/>
    <cellStyle name="Normal 7 3 2 9" xfId="18381" xr:uid="{5ABE78B7-A037-4474-8262-64742296724E}"/>
    <cellStyle name="Normal 7 3 3" xfId="18382" xr:uid="{526D7513-055B-41FC-9F38-155838162036}"/>
    <cellStyle name="Normal 7 3 3 10" xfId="18383" xr:uid="{46A5DB9D-22A2-40D5-B97E-1F438837DD52}"/>
    <cellStyle name="Normal 7 3 3 11" xfId="18384" xr:uid="{F2F966C2-E31D-4ED3-BC94-053F0452E52C}"/>
    <cellStyle name="Normal 7 3 3 2" xfId="18385" xr:uid="{D11D0E1B-EE2A-4C2A-8197-A16B18732F9A}"/>
    <cellStyle name="Normal 7 3 3 2 2" xfId="18386" xr:uid="{BC2ECF23-D552-4EB0-9D3E-21735995DCF5}"/>
    <cellStyle name="Normal 7 3 3 2 2 2" xfId="18387" xr:uid="{2FDAA0D4-3864-441C-9AF2-D1E8504A372A}"/>
    <cellStyle name="Normal 7 3 3 2 3" xfId="18388" xr:uid="{9C442C83-0013-425C-9906-BABA35190183}"/>
    <cellStyle name="Normal 7 3 3 2 4" xfId="18389" xr:uid="{2C776979-FEE8-4F31-98A3-F380277C9B1F}"/>
    <cellStyle name="Normal 7 3 3 2 5" xfId="18390" xr:uid="{5D1C4A72-0835-4468-8442-D582AD67A9FA}"/>
    <cellStyle name="Normal 7 3 3 3" xfId="18391" xr:uid="{F30BEAB0-3524-4C4C-A428-3B547BA102CB}"/>
    <cellStyle name="Normal 7 3 3 3 2" xfId="18392" xr:uid="{C76349C5-1222-4D5E-AE4B-1768554E1904}"/>
    <cellStyle name="Normal 7 3 3 4" xfId="18393" xr:uid="{A8EB2E5F-DD8F-4A15-A6EB-D12E23AF7BE6}"/>
    <cellStyle name="Normal 7 3 3 5" xfId="18394" xr:uid="{83F84CFD-8732-4F81-946B-D3425C3C8BF5}"/>
    <cellStyle name="Normal 7 3 3 6" xfId="18395" xr:uid="{13AB76C6-7DA5-4097-81F5-62E20266A4C8}"/>
    <cellStyle name="Normal 7 3 3 7" xfId="18396" xr:uid="{C64C02D4-51E6-4BDA-B9BB-DC3BBC6466ED}"/>
    <cellStyle name="Normal 7 3 3 8" xfId="18397" xr:uid="{85B79CDA-099A-478F-AF7B-A7C9082661B7}"/>
    <cellStyle name="Normal 7 3 3 9" xfId="18398" xr:uid="{200056A7-ACFF-4C39-A99D-3547D6E294E1}"/>
    <cellStyle name="Normal 7 3 4" xfId="18399" xr:uid="{E3F2DA4D-1A35-40D4-A441-E01757E76C80}"/>
    <cellStyle name="Normal 7 3 4 2" xfId="18400" xr:uid="{FBA764B4-55C6-46B0-9AF6-EACACD88AABC}"/>
    <cellStyle name="Normal 7 3 4 2 2" xfId="18401" xr:uid="{7BEB7299-99D5-440D-A08D-2DD208AC4358}"/>
    <cellStyle name="Normal 7 3 4 3" xfId="18402" xr:uid="{C5DA84E6-F5D2-4D57-88D9-2F73FB14C3CA}"/>
    <cellStyle name="Normal 7 3 4 4" xfId="18403" xr:uid="{4AC1CEB0-7D89-41DC-9916-024E4546E6E9}"/>
    <cellStyle name="Normal 7 3 4 5" xfId="18404" xr:uid="{B7556348-2CDB-4797-A02F-614C72346DFD}"/>
    <cellStyle name="Normal 7 3 5" xfId="18405" xr:uid="{F2C00819-0509-42C9-871C-E92A5DD3C6C4}"/>
    <cellStyle name="Normal 7 3 5 2" xfId="18406" xr:uid="{CFC08166-9D6A-49D1-891C-E27DD854C3EE}"/>
    <cellStyle name="Normal 7 3 6" xfId="18407" xr:uid="{3F2662AD-0E4A-4AAB-B11D-37B29A26F50A}"/>
    <cellStyle name="Normal 7 3 7" xfId="18408" xr:uid="{BF8BE50A-DFFA-4058-BC96-D2B020024367}"/>
    <cellStyle name="Normal 7 3 8" xfId="18409" xr:uid="{633AC188-11DF-4B10-98B9-E78A66A07817}"/>
    <cellStyle name="Normal 7 3 9" xfId="18410" xr:uid="{5BDFD0BD-219B-4517-A005-05837ADB8D81}"/>
    <cellStyle name="Normal 7 30" xfId="18411" xr:uid="{04BF8F6B-2745-4ABE-9E09-2004662BC458}"/>
    <cellStyle name="Normal 7 31" xfId="18412" xr:uid="{73C3E88A-CF68-42A5-B286-266809AF497E}"/>
    <cellStyle name="Normal 7 32" xfId="18413" xr:uid="{4E782637-3532-4F05-89B2-55C899B893BA}"/>
    <cellStyle name="Normal 7 33" xfId="18414" xr:uid="{2D390B25-FC38-4C39-9133-4771B77F2124}"/>
    <cellStyle name="Normal 7 34" xfId="18415" xr:uid="{DB04555D-C129-438A-8D59-488ACF2AAB50}"/>
    <cellStyle name="Normal 7 35" xfId="18416" xr:uid="{38CD08D6-3667-47E1-813A-94D6C8D7A8B9}"/>
    <cellStyle name="Normal 7 36" xfId="18417" xr:uid="{7381A66C-5F92-4022-81A0-0B4E6EC9B459}"/>
    <cellStyle name="Normal 7 37" xfId="18418" xr:uid="{848E8875-C24F-45BB-8E8F-6E768F42F353}"/>
    <cellStyle name="Normal 7 38" xfId="18419" xr:uid="{06832010-C973-4165-A292-4D329DBA177D}"/>
    <cellStyle name="Normal 7 39" xfId="18420" xr:uid="{B2977970-4F8B-45F0-A520-50B82BFAFAE4}"/>
    <cellStyle name="Normal 7 4" xfId="18421" xr:uid="{F65EC2A6-8740-430B-8804-0D49D309B0C1}"/>
    <cellStyle name="Normal 7 4 10" xfId="18422" xr:uid="{39EDDC44-3607-4DBE-8198-FE0AE1D63CE2}"/>
    <cellStyle name="Normal 7 4 11" xfId="18423" xr:uid="{6B4ED53B-3BA4-48E8-A9E3-45C23EAB187E}"/>
    <cellStyle name="Normal 7 4 12" xfId="18424" xr:uid="{2559AD31-6210-4A23-BED7-29B8153F7D1C}"/>
    <cellStyle name="Normal 7 4 13" xfId="18425" xr:uid="{BAF0916A-441E-4CB2-BBD9-65AB47ACFA8C}"/>
    <cellStyle name="Normal 7 4 14" xfId="18426" xr:uid="{73DD9F02-E38A-4623-872E-47C15E58A9D2}"/>
    <cellStyle name="Normal 7 4 15" xfId="18427" xr:uid="{D0FE8307-5A94-4589-A485-26A186B365ED}"/>
    <cellStyle name="Normal 7 4 2" xfId="18428" xr:uid="{7822634D-4260-41F1-9995-7AC5C914F2F0}"/>
    <cellStyle name="Normal 7 4 2 10" xfId="18429" xr:uid="{D335915F-DA19-4E49-8B3C-59549B073397}"/>
    <cellStyle name="Normal 7 4 2 11" xfId="18430" xr:uid="{BC275F4D-B0FE-46AB-8CC8-B5C3B0C07807}"/>
    <cellStyle name="Normal 7 4 2 12" xfId="18431" xr:uid="{DFFE5AF3-D10D-48FC-93E2-80DB18AF182B}"/>
    <cellStyle name="Normal 7 4 2 13" xfId="18432" xr:uid="{05DF04F2-5A0C-483C-A187-CA81A7E0F1E5}"/>
    <cellStyle name="Normal 7 4 2 14" xfId="18433" xr:uid="{EED168B9-9654-443A-8028-9A9F2343A267}"/>
    <cellStyle name="Normal 7 4 2 2" xfId="18434" xr:uid="{1405DA11-68ED-4CE9-B343-B86972FED45D}"/>
    <cellStyle name="Normal 7 4 2 2 10" xfId="18435" xr:uid="{68E4BD5F-1330-4474-8D48-F8B696206DAE}"/>
    <cellStyle name="Normal 7 4 2 2 11" xfId="18436" xr:uid="{42AB8281-E30A-4344-8D9D-109F5BE17DB3}"/>
    <cellStyle name="Normal 7 4 2 2 2" xfId="18437" xr:uid="{C064A13E-06D6-4F6A-9DB5-246D56FC7DE3}"/>
    <cellStyle name="Normal 7 4 2 2 2 2" xfId="18438" xr:uid="{3251DF9C-2BD4-4D55-8345-1318A8316938}"/>
    <cellStyle name="Normal 7 4 2 2 2 2 2" xfId="18439" xr:uid="{D9AFC4AC-4F9E-4DE7-8074-1B776734768A}"/>
    <cellStyle name="Normal 7 4 2 2 2 3" xfId="18440" xr:uid="{F64FEA48-4E35-49F2-97E5-DFC4CE4B0284}"/>
    <cellStyle name="Normal 7 4 2 2 2 4" xfId="18441" xr:uid="{5799A0ED-A14D-4D64-AD3E-5D078BFC1566}"/>
    <cellStyle name="Normal 7 4 2 2 2 5" xfId="18442" xr:uid="{87B88CA1-E434-40DF-8048-2BEB26891D21}"/>
    <cellStyle name="Normal 7 4 2 2 3" xfId="18443" xr:uid="{7A5FE0D3-34D6-49F7-8464-26E6DA458C92}"/>
    <cellStyle name="Normal 7 4 2 2 3 2" xfId="18444" xr:uid="{3ECD4295-E85C-4FCF-A35D-B7ACFEF5356E}"/>
    <cellStyle name="Normal 7 4 2 2 4" xfId="18445" xr:uid="{F6868714-0A48-4E38-B9FF-3F305F463712}"/>
    <cellStyle name="Normal 7 4 2 2 5" xfId="18446" xr:uid="{F708DB86-C622-4B25-9445-2755DC356DFA}"/>
    <cellStyle name="Normal 7 4 2 2 6" xfId="18447" xr:uid="{0032CD8D-E86B-489B-9D4E-9E1EBF6F1189}"/>
    <cellStyle name="Normal 7 4 2 2 7" xfId="18448" xr:uid="{6AE46A64-4F5D-444E-B50E-679C7F8483F1}"/>
    <cellStyle name="Normal 7 4 2 2 8" xfId="18449" xr:uid="{4FD7849B-34AC-474F-9A94-83264305FD9D}"/>
    <cellStyle name="Normal 7 4 2 2 9" xfId="18450" xr:uid="{D31F5707-2E08-4526-980C-6DE0FC7C3FD9}"/>
    <cellStyle name="Normal 7 4 2 3" xfId="18451" xr:uid="{FA1B440D-5043-4FD9-8A88-8D5BCE258DCB}"/>
    <cellStyle name="Normal 7 4 2 3 2" xfId="18452" xr:uid="{3C3F67AA-9FEE-445F-87F9-A0CE5B2F9473}"/>
    <cellStyle name="Normal 7 4 2 3 2 2" xfId="18453" xr:uid="{5B234553-937D-4DDF-BF45-7E38026BB47F}"/>
    <cellStyle name="Normal 7 4 2 3 3" xfId="18454" xr:uid="{35DAA68C-F520-4FED-A025-7905F4381993}"/>
    <cellStyle name="Normal 7 4 2 3 4" xfId="18455" xr:uid="{1C89382D-6803-4570-BD65-6BF7BA4E6128}"/>
    <cellStyle name="Normal 7 4 2 3 5" xfId="18456" xr:uid="{5ED277E1-62E5-4DDB-8F66-BC3171E245ED}"/>
    <cellStyle name="Normal 7 4 2 4" xfId="18457" xr:uid="{BDDAF288-0EF4-4E5E-8141-0BE9115E8001}"/>
    <cellStyle name="Normal 7 4 2 4 2" xfId="18458" xr:uid="{E8DB7C35-2D84-4DBE-A6AC-48499D3D5ABC}"/>
    <cellStyle name="Normal 7 4 2 5" xfId="18459" xr:uid="{40C5CC32-BAD0-4471-8A94-B2AAF5127A56}"/>
    <cellStyle name="Normal 7 4 2 6" xfId="18460" xr:uid="{3233C751-46C3-4EC0-9FB7-DA4027D2B3D8}"/>
    <cellStyle name="Normal 7 4 2 7" xfId="18461" xr:uid="{33E28C3A-FA51-4306-98AF-5153CC5B527C}"/>
    <cellStyle name="Normal 7 4 2 8" xfId="18462" xr:uid="{04DE1629-3D78-4994-AE2B-C884EFC7EFD5}"/>
    <cellStyle name="Normal 7 4 2 9" xfId="18463" xr:uid="{4416BE75-ECD6-4FE0-8B91-2E70195088A8}"/>
    <cellStyle name="Normal 7 4 3" xfId="18464" xr:uid="{7D52B805-9E2F-44ED-88DB-1F3A12294462}"/>
    <cellStyle name="Normal 7 4 3 10" xfId="18465" xr:uid="{A07A0170-93E2-49EC-A338-77C6FAACEFB3}"/>
    <cellStyle name="Normal 7 4 3 11" xfId="18466" xr:uid="{3E3A7C20-9722-4714-84C7-852C56365A0D}"/>
    <cellStyle name="Normal 7 4 3 2" xfId="18467" xr:uid="{92D98A37-5E89-413A-A43F-BBFE88A82A9A}"/>
    <cellStyle name="Normal 7 4 3 2 2" xfId="18468" xr:uid="{70D50135-1A4E-4398-A812-61C47820BFCE}"/>
    <cellStyle name="Normal 7 4 3 2 2 2" xfId="18469" xr:uid="{E89D8439-26A3-4A97-87C3-D3C6632A459B}"/>
    <cellStyle name="Normal 7 4 3 2 3" xfId="18470" xr:uid="{57C375A3-D9B6-449D-A8AB-46CF615ED7DE}"/>
    <cellStyle name="Normal 7 4 3 2 4" xfId="18471" xr:uid="{0AED4BD4-E04D-42C5-9EF3-7653B7C8720E}"/>
    <cellStyle name="Normal 7 4 3 2 5" xfId="18472" xr:uid="{C11701E2-0459-4A14-A733-FBD7DE76192D}"/>
    <cellStyle name="Normal 7 4 3 3" xfId="18473" xr:uid="{197098FC-D93D-40FE-B588-48E11CEBA773}"/>
    <cellStyle name="Normal 7 4 3 3 2" xfId="18474" xr:uid="{DD298EA7-51A8-4800-8394-9654CF3BC76B}"/>
    <cellStyle name="Normal 7 4 3 4" xfId="18475" xr:uid="{8C1FB2D4-B7AE-42C3-86D0-E51DBE916BE4}"/>
    <cellStyle name="Normal 7 4 3 5" xfId="18476" xr:uid="{172DFD18-5067-49BE-B4DC-62E7F7D48973}"/>
    <cellStyle name="Normal 7 4 3 6" xfId="18477" xr:uid="{9FB3A098-313B-495E-95BD-CFA698DD352A}"/>
    <cellStyle name="Normal 7 4 3 7" xfId="18478" xr:uid="{DA8F7C30-72D8-4175-9864-87D93DF7EDFB}"/>
    <cellStyle name="Normal 7 4 3 8" xfId="18479" xr:uid="{0121214E-190D-47C4-9585-E462656B2E8E}"/>
    <cellStyle name="Normal 7 4 3 9" xfId="18480" xr:uid="{BDF31ADC-280C-446B-9013-ACA2F8EB46B3}"/>
    <cellStyle name="Normal 7 4 4" xfId="18481" xr:uid="{9F0AFFED-1040-452F-AA03-72360D6BBEEF}"/>
    <cellStyle name="Normal 7 4 4 2" xfId="18482" xr:uid="{C66C34F0-7CB4-4A8F-BDD0-1EEE71375893}"/>
    <cellStyle name="Normal 7 4 4 2 2" xfId="18483" xr:uid="{B7BAB262-8C2E-4C8A-8064-39A92DD029D6}"/>
    <cellStyle name="Normal 7 4 4 3" xfId="18484" xr:uid="{04D8AF9F-65C7-494A-A337-F121BE1AA54A}"/>
    <cellStyle name="Normal 7 4 4 4" xfId="18485" xr:uid="{EE71AA1D-6557-45B6-BC4D-8250EC93BEA8}"/>
    <cellStyle name="Normal 7 4 4 5" xfId="18486" xr:uid="{9ACE55B7-9F15-4514-8F27-6D76D550D6A5}"/>
    <cellStyle name="Normal 7 4 5" xfId="18487" xr:uid="{95C1BFEE-356B-4603-8CC4-4FFDCF05D0C8}"/>
    <cellStyle name="Normal 7 4 5 2" xfId="18488" xr:uid="{306AB69D-3C4F-4099-8E7E-C5DCC9042D04}"/>
    <cellStyle name="Normal 7 4 6" xfId="18489" xr:uid="{3971B28B-FC31-41EC-BE58-A37B40F2B12F}"/>
    <cellStyle name="Normal 7 4 7" xfId="18490" xr:uid="{4FAA74D8-55E2-4792-87D3-9D2F1B6F1966}"/>
    <cellStyle name="Normal 7 4 8" xfId="18491" xr:uid="{55389F4F-A0C5-4575-BC98-454EA5E7F5BB}"/>
    <cellStyle name="Normal 7 4 9" xfId="18492" xr:uid="{C9A7557A-8A17-4FAA-8FDD-20BC7F6E8E89}"/>
    <cellStyle name="Normal 7 40" xfId="18493" xr:uid="{78AAE6C8-D862-4F14-ADB0-6DF690C281B1}"/>
    <cellStyle name="Normal 7 5" xfId="18494" xr:uid="{3D6F1752-0DB8-485E-AE91-9274A7945775}"/>
    <cellStyle name="Normal 7 5 10" xfId="18495" xr:uid="{7DFED4EE-A1E2-4F2E-947E-955E3813ECA5}"/>
    <cellStyle name="Normal 7 5 11" xfId="18496" xr:uid="{CF5A1748-FD4A-47EC-9B21-71ACBEAE60A4}"/>
    <cellStyle name="Normal 7 5 12" xfId="18497" xr:uid="{67ECF69D-109C-4666-98B1-CA67ABC7079C}"/>
    <cellStyle name="Normal 7 5 13" xfId="18498" xr:uid="{E5F9429F-0DE7-4466-8C0C-CF2254E4CA2D}"/>
    <cellStyle name="Normal 7 5 14" xfId="18499" xr:uid="{2C95D495-EE12-4B10-AB70-BCB7126D322A}"/>
    <cellStyle name="Normal 7 5 2" xfId="18500" xr:uid="{5FF88AD2-0E30-4C41-993F-1BF579AE1C3F}"/>
    <cellStyle name="Normal 7 5 2 10" xfId="18501" xr:uid="{F2DFF11D-F347-4D1B-9DA1-F712D12E3B8E}"/>
    <cellStyle name="Normal 7 5 2 11" xfId="18502" xr:uid="{904E2F2B-0644-40F7-A304-C3704B434328}"/>
    <cellStyle name="Normal 7 5 2 12" xfId="18503" xr:uid="{6876982F-3ED8-4B4E-9212-8F9E1C60CBA2}"/>
    <cellStyle name="Normal 7 5 2 13" xfId="18504" xr:uid="{861F58FA-4DB0-485F-ABBA-7DC44A4DD750}"/>
    <cellStyle name="Normal 7 5 2 2" xfId="18505" xr:uid="{6605B250-1A3B-4F7E-96CE-DF114B9A4B12}"/>
    <cellStyle name="Normal 7 5 2 2 10" xfId="18506" xr:uid="{349B24D4-701C-466A-8E8C-DB0EFCED6E46}"/>
    <cellStyle name="Normal 7 5 2 2 11" xfId="18507" xr:uid="{2B5ABF8D-246F-43EA-B94B-C357D3361DCA}"/>
    <cellStyle name="Normal 7 5 2 2 2" xfId="18508" xr:uid="{75679DC7-B537-48F9-82E5-60075E6FC9DA}"/>
    <cellStyle name="Normal 7 5 2 2 2 2" xfId="18509" xr:uid="{9D698CFB-41D7-431E-9D5A-4FAD0EA1C811}"/>
    <cellStyle name="Normal 7 5 2 2 2 2 2" xfId="18510" xr:uid="{22AEB0E5-27B8-43F0-8711-8E8CEE6D8C82}"/>
    <cellStyle name="Normal 7 5 2 2 2 3" xfId="18511" xr:uid="{94C80B3D-2DB4-43E1-9C8A-1C86D6B0AA92}"/>
    <cellStyle name="Normal 7 5 2 2 2 4" xfId="18512" xr:uid="{4242B2E9-1FAD-46DC-912F-C6BFBB16EDA8}"/>
    <cellStyle name="Normal 7 5 2 2 2 5" xfId="18513" xr:uid="{93F3C33D-0F84-4BC8-97B4-AE79126E9C60}"/>
    <cellStyle name="Normal 7 5 2 2 3" xfId="18514" xr:uid="{95D0C8A3-5201-4C95-85DC-BD1E59BA5E0C}"/>
    <cellStyle name="Normal 7 5 2 2 3 2" xfId="18515" xr:uid="{26EEF692-9FFF-4375-9FDE-3D64D11FCB71}"/>
    <cellStyle name="Normal 7 5 2 2 4" xfId="18516" xr:uid="{39CD3ADE-74A1-4EB3-BA4C-4D5D0BE9D6B9}"/>
    <cellStyle name="Normal 7 5 2 2 5" xfId="18517" xr:uid="{485F6FDA-44D1-42BD-9934-45AECCCF1B80}"/>
    <cellStyle name="Normal 7 5 2 2 6" xfId="18518" xr:uid="{A0908BDC-CB11-4725-8BB4-1975F2A4450D}"/>
    <cellStyle name="Normal 7 5 2 2 7" xfId="18519" xr:uid="{2D73AFF3-A782-4E1D-B3F5-536375A106B3}"/>
    <cellStyle name="Normal 7 5 2 2 8" xfId="18520" xr:uid="{CAA572E6-2F5E-41F4-838C-AEEC1D919ACF}"/>
    <cellStyle name="Normal 7 5 2 2 9" xfId="18521" xr:uid="{5FC7F4C3-7174-4BCB-AE39-BBEE4BAA007F}"/>
    <cellStyle name="Normal 7 5 2 3" xfId="18522" xr:uid="{07CA53BF-4C2E-4E6B-896D-0FC034B51F83}"/>
    <cellStyle name="Normal 7 5 2 3 2" xfId="18523" xr:uid="{05418B4B-C3C5-4F74-B12C-6534453307EE}"/>
    <cellStyle name="Normal 7 5 2 3 2 2" xfId="18524" xr:uid="{A738F044-F915-49B1-9AC7-CF4404DA9A85}"/>
    <cellStyle name="Normal 7 5 2 3 3" xfId="18525" xr:uid="{D9501081-80FE-47BF-A070-CA3B5FB2AF1F}"/>
    <cellStyle name="Normal 7 5 2 3 4" xfId="18526" xr:uid="{2FF7CECA-336A-4389-B2B0-E58EAF338A63}"/>
    <cellStyle name="Normal 7 5 2 3 5" xfId="18527" xr:uid="{7BBF7600-14A4-462B-B181-F9FB459F9943}"/>
    <cellStyle name="Normal 7 5 2 4" xfId="18528" xr:uid="{56C06A70-6F28-44D7-A491-FAB9DA226A08}"/>
    <cellStyle name="Normal 7 5 2 4 2" xfId="18529" xr:uid="{D8EA76D1-825B-4EFF-BB29-9B6CA274E788}"/>
    <cellStyle name="Normal 7 5 2 5" xfId="18530" xr:uid="{14B501F4-76F3-4515-9AE2-23B0FD9A89C9}"/>
    <cellStyle name="Normal 7 5 2 6" xfId="18531" xr:uid="{07A9A0B1-7C2A-400C-9525-AB4B3E9D03B9}"/>
    <cellStyle name="Normal 7 5 2 7" xfId="18532" xr:uid="{B2AE406E-43EB-4490-BB19-03D230CB2FD1}"/>
    <cellStyle name="Normal 7 5 2 8" xfId="18533" xr:uid="{36DF1C05-1C61-4D36-8753-4E7A29D506F7}"/>
    <cellStyle name="Normal 7 5 2 9" xfId="18534" xr:uid="{0344FF31-20D7-4681-B5A3-5E9332614C8A}"/>
    <cellStyle name="Normal 7 5 3" xfId="18535" xr:uid="{FC2DBD64-6F8B-4CB0-ACB0-CB5AB72FB13B}"/>
    <cellStyle name="Normal 7 5 3 10" xfId="18536" xr:uid="{D06F459B-6B5D-462A-AE91-492C1EF1A8C1}"/>
    <cellStyle name="Normal 7 5 3 11" xfId="18537" xr:uid="{C9F2A3FD-084E-4F76-A3C1-BCC377A79D45}"/>
    <cellStyle name="Normal 7 5 3 2" xfId="18538" xr:uid="{E8395937-9328-4F12-80B7-9C16B720628D}"/>
    <cellStyle name="Normal 7 5 3 2 2" xfId="18539" xr:uid="{D1BF1994-5031-4B49-9833-F4048F755A49}"/>
    <cellStyle name="Normal 7 5 3 2 2 2" xfId="18540" xr:uid="{F25F8F27-2203-4547-9DA9-1E2A17A78CB1}"/>
    <cellStyle name="Normal 7 5 3 2 3" xfId="18541" xr:uid="{9E37653F-3853-4375-9307-888A1F091D4D}"/>
    <cellStyle name="Normal 7 5 3 2 4" xfId="18542" xr:uid="{399849BA-409B-4D40-94E3-509D53AB529F}"/>
    <cellStyle name="Normal 7 5 3 2 5" xfId="18543" xr:uid="{5C181E3A-71B2-4A64-82C9-8555B36FF06C}"/>
    <cellStyle name="Normal 7 5 3 3" xfId="18544" xr:uid="{439AE6B8-63CF-405B-884C-E7C67531F6D6}"/>
    <cellStyle name="Normal 7 5 3 3 2" xfId="18545" xr:uid="{98715509-125F-46A4-876E-1A0DB58A9FCA}"/>
    <cellStyle name="Normal 7 5 3 4" xfId="18546" xr:uid="{9AEB82CF-8013-4953-918B-67A39CBD2C47}"/>
    <cellStyle name="Normal 7 5 3 5" xfId="18547" xr:uid="{8A9D6ED4-DBD4-44E6-A374-1FD352784862}"/>
    <cellStyle name="Normal 7 5 3 6" xfId="18548" xr:uid="{9DEC6976-8FC6-4BAE-BE7B-501D9E66F9D0}"/>
    <cellStyle name="Normal 7 5 3 7" xfId="18549" xr:uid="{2DD16983-24BD-4076-B15B-C2DBFC56DE39}"/>
    <cellStyle name="Normal 7 5 3 8" xfId="18550" xr:uid="{227B42D6-EC47-4682-9002-B98CD2279395}"/>
    <cellStyle name="Normal 7 5 3 9" xfId="18551" xr:uid="{45756EE7-F9E8-4050-96F6-8C622CE778AB}"/>
    <cellStyle name="Normal 7 5 4" xfId="18552" xr:uid="{E9544872-16BF-481F-BC69-F9B6CECD5385}"/>
    <cellStyle name="Normal 7 5 4 2" xfId="18553" xr:uid="{D1F6E89B-21B9-4C61-8165-1F694570AA9E}"/>
    <cellStyle name="Normal 7 5 4 2 2" xfId="18554" xr:uid="{54CA5995-34A0-489C-8990-477FB4A097CB}"/>
    <cellStyle name="Normal 7 5 4 3" xfId="18555" xr:uid="{62A64FC4-FF77-4F68-9666-1E07472A39DA}"/>
    <cellStyle name="Normal 7 5 4 4" xfId="18556" xr:uid="{08B42DC0-37C2-4054-939A-ABAC5D176372}"/>
    <cellStyle name="Normal 7 5 4 5" xfId="18557" xr:uid="{D2D4AC6F-9FDD-455F-862B-8CA623A8A37F}"/>
    <cellStyle name="Normal 7 5 5" xfId="18558" xr:uid="{D635168D-F3A2-4A90-9590-221D63B28DCD}"/>
    <cellStyle name="Normal 7 5 5 2" xfId="18559" xr:uid="{34F1DE47-CC79-4387-8954-D77341C2DDF1}"/>
    <cellStyle name="Normal 7 5 6" xfId="18560" xr:uid="{810890E7-A14D-4923-880A-AE4F354D67E1}"/>
    <cellStyle name="Normal 7 5 7" xfId="18561" xr:uid="{6A7B5C02-139A-4E70-9598-EEDADE838716}"/>
    <cellStyle name="Normal 7 5 8" xfId="18562" xr:uid="{A82F1583-26A9-4F1E-8739-DA2A5E92B71C}"/>
    <cellStyle name="Normal 7 5 9" xfId="18563" xr:uid="{D58A7737-2D64-4DFD-98DD-0D8E96B25281}"/>
    <cellStyle name="Normal 7 6" xfId="18564" xr:uid="{101A9B39-37B2-40DD-8232-71DC5BCD47B5}"/>
    <cellStyle name="Normal 7 6 10" xfId="18565" xr:uid="{B1238290-A87B-4337-9ACF-A4290736EB5F}"/>
    <cellStyle name="Normal 7 6 11" xfId="18566" xr:uid="{CC7931CA-6798-467F-AFFB-E17451C9AB1B}"/>
    <cellStyle name="Normal 7 6 12" xfId="18567" xr:uid="{E2D3903C-16E5-4299-A521-793D52EC68D3}"/>
    <cellStyle name="Normal 7 6 13" xfId="18568" xr:uid="{BB7AD3C4-A811-4895-9029-42A2430D053D}"/>
    <cellStyle name="Normal 7 6 14" xfId="18569" xr:uid="{F8293450-0B76-452A-92C1-D2AAD1F3CEFA}"/>
    <cellStyle name="Normal 7 6 2" xfId="18570" xr:uid="{4264D918-6D47-418E-9CCD-4EFE9B7E4D07}"/>
    <cellStyle name="Normal 7 6 2 10" xfId="18571" xr:uid="{AE34A830-440F-4512-9D4D-5F9F58061B9F}"/>
    <cellStyle name="Normal 7 6 2 11" xfId="18572" xr:uid="{37928CEA-3AD0-4F0A-B226-C59F4B2FB4AA}"/>
    <cellStyle name="Normal 7 6 2 12" xfId="18573" xr:uid="{F44FCE4E-6350-43E0-B518-99874F7063EB}"/>
    <cellStyle name="Normal 7 6 2 13" xfId="18574" xr:uid="{36562EF1-1C57-48F7-A24B-1C398B91E8F7}"/>
    <cellStyle name="Normal 7 6 2 2" xfId="18575" xr:uid="{315CAA61-041B-4F57-9B49-EC2794C28212}"/>
    <cellStyle name="Normal 7 6 2 2 10" xfId="18576" xr:uid="{49180F2B-C901-4FD8-A004-09794CDC82C3}"/>
    <cellStyle name="Normal 7 6 2 2 11" xfId="18577" xr:uid="{27F126F1-E2E4-4B32-85C0-93D4D7B1FB4B}"/>
    <cellStyle name="Normal 7 6 2 2 2" xfId="18578" xr:uid="{C4F5F4C1-D239-4ABD-9328-85D454EF0E02}"/>
    <cellStyle name="Normal 7 6 2 2 2 2" xfId="18579" xr:uid="{B0BA5B54-620E-45AC-9D2D-0683609FBC37}"/>
    <cellStyle name="Normal 7 6 2 2 2 2 2" xfId="18580" xr:uid="{8ACB6881-819A-44A5-B624-7C5E76A3AB12}"/>
    <cellStyle name="Normal 7 6 2 2 2 3" xfId="18581" xr:uid="{9DB24AFB-1262-450D-B0B9-4C128A1DA911}"/>
    <cellStyle name="Normal 7 6 2 2 2 4" xfId="18582" xr:uid="{DF89FB26-2DE2-4781-83E4-723BE4E58706}"/>
    <cellStyle name="Normal 7 6 2 2 2 5" xfId="18583" xr:uid="{8104CD3E-1A5B-498F-96E3-380DB7262CC9}"/>
    <cellStyle name="Normal 7 6 2 2 3" xfId="18584" xr:uid="{2EFFDD54-A0CA-47CE-9359-AE694131FAF5}"/>
    <cellStyle name="Normal 7 6 2 2 3 2" xfId="18585" xr:uid="{1CA20C6F-0A7A-4633-A8AA-7EB95E0A542D}"/>
    <cellStyle name="Normal 7 6 2 2 4" xfId="18586" xr:uid="{B2DA8ABD-59FE-431F-813B-8CA2D5FDF4FB}"/>
    <cellStyle name="Normal 7 6 2 2 5" xfId="18587" xr:uid="{186FCF2C-65D8-4924-8054-AFF4BB8D6411}"/>
    <cellStyle name="Normal 7 6 2 2 6" xfId="18588" xr:uid="{C2DD2341-FE82-4555-A7CB-B77048887171}"/>
    <cellStyle name="Normal 7 6 2 2 7" xfId="18589" xr:uid="{E212F3BA-28F0-4CD3-BFEE-56B01539191B}"/>
    <cellStyle name="Normal 7 6 2 2 8" xfId="18590" xr:uid="{26CB66C1-A700-44F3-A23B-56992958137F}"/>
    <cellStyle name="Normal 7 6 2 2 9" xfId="18591" xr:uid="{B6537272-87FF-499D-96A9-A26963D5EE16}"/>
    <cellStyle name="Normal 7 6 2 3" xfId="18592" xr:uid="{C4D61159-C27D-44DA-9708-CE5DCE97A86C}"/>
    <cellStyle name="Normal 7 6 2 3 2" xfId="18593" xr:uid="{DD63781E-3925-42A4-90D4-811578F37804}"/>
    <cellStyle name="Normal 7 6 2 3 2 2" xfId="18594" xr:uid="{F187A6C5-123B-4AB1-9983-D256D4AE54D2}"/>
    <cellStyle name="Normal 7 6 2 3 3" xfId="18595" xr:uid="{088CA92A-86A9-4ADF-93BF-BD023D908F72}"/>
    <cellStyle name="Normal 7 6 2 3 4" xfId="18596" xr:uid="{14844B33-7FA9-4314-86CE-5E00C64F6AEC}"/>
    <cellStyle name="Normal 7 6 2 3 5" xfId="18597" xr:uid="{052C2529-9030-40D1-B509-5A04E02946C4}"/>
    <cellStyle name="Normal 7 6 2 4" xfId="18598" xr:uid="{1FB57D9D-9365-4C86-B608-9C0DFD31DBF7}"/>
    <cellStyle name="Normal 7 6 2 4 2" xfId="18599" xr:uid="{637601EE-B8AF-4356-872C-4BFA2EA774FD}"/>
    <cellStyle name="Normal 7 6 2 5" xfId="18600" xr:uid="{B03A6FD6-C044-4252-87BF-25C4AC642C04}"/>
    <cellStyle name="Normal 7 6 2 6" xfId="18601" xr:uid="{20F7FCA0-791A-40D3-BA19-49F2403B4408}"/>
    <cellStyle name="Normal 7 6 2 7" xfId="18602" xr:uid="{D346E713-C133-474F-8616-3EC3D47182BC}"/>
    <cellStyle name="Normal 7 6 2 8" xfId="18603" xr:uid="{0C1D367C-5CCB-46FE-AD7D-4AC30AD8BF5D}"/>
    <cellStyle name="Normal 7 6 2 9" xfId="18604" xr:uid="{43F1DB65-B4E6-47CB-B19E-F6E9D6BF8CD2}"/>
    <cellStyle name="Normal 7 6 3" xfId="18605" xr:uid="{55C41AF6-3725-4F02-9790-9D5C2697CBDB}"/>
    <cellStyle name="Normal 7 6 3 10" xfId="18606" xr:uid="{6323DBEB-41CB-4D28-B570-AD7EE13FCE62}"/>
    <cellStyle name="Normal 7 6 3 11" xfId="18607" xr:uid="{39EFC489-4497-45D8-9D6C-B82872F8306A}"/>
    <cellStyle name="Normal 7 6 3 2" xfId="18608" xr:uid="{8B0B9941-6CBA-4BD7-A649-C5D43FA8C97D}"/>
    <cellStyle name="Normal 7 6 3 2 2" xfId="18609" xr:uid="{F1AEF87A-3FD8-410A-882C-5118813E8F9F}"/>
    <cellStyle name="Normal 7 6 3 2 2 2" xfId="18610" xr:uid="{D7EBA026-32F4-433A-9046-7264AFBEFE42}"/>
    <cellStyle name="Normal 7 6 3 2 3" xfId="18611" xr:uid="{D9805377-8957-42FB-9F67-4B7AC5C576DD}"/>
    <cellStyle name="Normal 7 6 3 2 4" xfId="18612" xr:uid="{06AC4B65-A06A-46D7-8442-28B47F6CC1FE}"/>
    <cellStyle name="Normal 7 6 3 2 5" xfId="18613" xr:uid="{1D8C8BDA-1BE9-4844-B286-4AAD04443495}"/>
    <cellStyle name="Normal 7 6 3 3" xfId="18614" xr:uid="{4EB0FD53-E90C-4543-94A3-3BF3B6E99098}"/>
    <cellStyle name="Normal 7 6 3 3 2" xfId="18615" xr:uid="{5F2E0B2F-2102-4C71-8EF5-D9E7EC0EFB00}"/>
    <cellStyle name="Normal 7 6 3 4" xfId="18616" xr:uid="{3E39A41D-9B6F-47C5-8B5C-824B4EA1891D}"/>
    <cellStyle name="Normal 7 6 3 5" xfId="18617" xr:uid="{ACD1C06A-2478-4991-8ABE-060D299326D0}"/>
    <cellStyle name="Normal 7 6 3 6" xfId="18618" xr:uid="{054BC244-6043-45A0-9B50-874A6F7C370B}"/>
    <cellStyle name="Normal 7 6 3 7" xfId="18619" xr:uid="{3D054FB9-33FE-4664-9735-B0116943D12D}"/>
    <cellStyle name="Normal 7 6 3 8" xfId="18620" xr:uid="{C069D30C-7D48-44F2-82A9-4886BE09B22C}"/>
    <cellStyle name="Normal 7 6 3 9" xfId="18621" xr:uid="{11C75104-1A4C-4425-9619-8CAE4B720AD8}"/>
    <cellStyle name="Normal 7 6 4" xfId="18622" xr:uid="{EE170EE5-9336-45EB-8BC3-83D2DF2F19AE}"/>
    <cellStyle name="Normal 7 6 4 2" xfId="18623" xr:uid="{A8ED64E6-D103-44DA-8F6C-B3AFC39BD5A4}"/>
    <cellStyle name="Normal 7 6 4 2 2" xfId="18624" xr:uid="{83505584-5290-4CF8-8079-27AE477DFF27}"/>
    <cellStyle name="Normal 7 6 4 3" xfId="18625" xr:uid="{4C1B74B8-F25F-43A7-B29E-044C05EB90F8}"/>
    <cellStyle name="Normal 7 6 4 4" xfId="18626" xr:uid="{05A4309C-7597-469B-A44B-73539C693A35}"/>
    <cellStyle name="Normal 7 6 4 5" xfId="18627" xr:uid="{83E66086-F267-4852-AD9A-CB7B5A1EE8E2}"/>
    <cellStyle name="Normal 7 6 5" xfId="18628" xr:uid="{F46060A6-79D9-4732-91B1-97627EBA1571}"/>
    <cellStyle name="Normal 7 6 5 2" xfId="18629" xr:uid="{2A11F5D5-7966-4C7A-87D3-DC75B32DE43C}"/>
    <cellStyle name="Normal 7 6 6" xfId="18630" xr:uid="{D53F2475-3D0A-4190-8DCE-16D6293EB7AC}"/>
    <cellStyle name="Normal 7 6 7" xfId="18631" xr:uid="{AF1F3BD4-05F1-46BF-8682-2320C041E1F7}"/>
    <cellStyle name="Normal 7 6 8" xfId="18632" xr:uid="{924FF9B3-9CD1-473E-8940-F394BBBD34C3}"/>
    <cellStyle name="Normal 7 6 9" xfId="18633" xr:uid="{CD824522-B965-402B-9007-373FBF7C8C42}"/>
    <cellStyle name="Normal 7 7" xfId="18634" xr:uid="{D9169594-AD03-43B6-BBD2-2B82CEFF66E0}"/>
    <cellStyle name="Normal 7 7 10" xfId="18635" xr:uid="{E66FD14A-AC01-4CDA-9FF2-6A09B2296A42}"/>
    <cellStyle name="Normal 7 7 11" xfId="18636" xr:uid="{43E990C3-DFDD-474D-AE17-D8527EEDBEB2}"/>
    <cellStyle name="Normal 7 7 12" xfId="18637" xr:uid="{84835677-87A9-4232-8026-B961168A53BB}"/>
    <cellStyle name="Normal 7 7 13" xfId="18638" xr:uid="{5B9AC6F8-51AD-4503-A87E-50C784779F40}"/>
    <cellStyle name="Normal 7 7 14" xfId="18639" xr:uid="{98B50FFB-92D4-428B-9C3B-FABAD138E9F8}"/>
    <cellStyle name="Normal 7 7 2" xfId="18640" xr:uid="{BF9F58CB-4535-4C23-B644-D097D498BB3A}"/>
    <cellStyle name="Normal 7 7 2 10" xfId="18641" xr:uid="{5A68D6DB-7B2B-49A8-9467-E7389B2BCE15}"/>
    <cellStyle name="Normal 7 7 2 11" xfId="18642" xr:uid="{E938576B-498D-4F19-9841-ABC4DC8D2590}"/>
    <cellStyle name="Normal 7 7 2 12" xfId="18643" xr:uid="{02FE877E-C18F-4DF8-8422-AA4722FDEC9A}"/>
    <cellStyle name="Normal 7 7 2 13" xfId="18644" xr:uid="{E55C39DA-6F39-4630-BB3D-B1A20B7D9090}"/>
    <cellStyle name="Normal 7 7 2 2" xfId="18645" xr:uid="{BB0A3B39-F96D-4BE7-9180-FBFE2D26343F}"/>
    <cellStyle name="Normal 7 7 2 2 10" xfId="18646" xr:uid="{4AE8C039-D5FE-4847-9DB5-E399B391CB2F}"/>
    <cellStyle name="Normal 7 7 2 2 11" xfId="18647" xr:uid="{237D649E-AA82-480E-A92B-6D8910575677}"/>
    <cellStyle name="Normal 7 7 2 2 2" xfId="18648" xr:uid="{95804DC8-E1B6-452A-B495-90C4E802F885}"/>
    <cellStyle name="Normal 7 7 2 2 2 2" xfId="18649" xr:uid="{A1840AD2-3403-4EF1-A71B-E065FC7B7643}"/>
    <cellStyle name="Normal 7 7 2 2 2 2 2" xfId="18650" xr:uid="{9275543F-FCE4-4F94-928D-B5CF34B9BD97}"/>
    <cellStyle name="Normal 7 7 2 2 2 3" xfId="18651" xr:uid="{F4FABE0C-2FBD-48AE-A450-1ACD273BA895}"/>
    <cellStyle name="Normal 7 7 2 2 2 4" xfId="18652" xr:uid="{69BBDB75-BEA9-4B4A-B1A6-6A26F47A7023}"/>
    <cellStyle name="Normal 7 7 2 2 2 5" xfId="18653" xr:uid="{D29C565A-FD62-4913-BD06-9924AF60EE79}"/>
    <cellStyle name="Normal 7 7 2 2 3" xfId="18654" xr:uid="{BBCCEBFA-5EBB-43EF-8BF6-63EEC6FB4F8A}"/>
    <cellStyle name="Normal 7 7 2 2 3 2" xfId="18655" xr:uid="{ABD9FDA4-21F9-4242-B22A-319D8608938F}"/>
    <cellStyle name="Normal 7 7 2 2 4" xfId="18656" xr:uid="{1DB28E18-23D9-4D8E-8CC6-1317407D239B}"/>
    <cellStyle name="Normal 7 7 2 2 5" xfId="18657" xr:uid="{03048C10-D2FC-438C-A305-5CA27D35AAEB}"/>
    <cellStyle name="Normal 7 7 2 2 6" xfId="18658" xr:uid="{F516DBF0-2DB9-4577-9B99-91E461FCB1F8}"/>
    <cellStyle name="Normal 7 7 2 2 7" xfId="18659" xr:uid="{39F0F2DC-EDD5-46D8-A2B4-0800DC5895F8}"/>
    <cellStyle name="Normal 7 7 2 2 8" xfId="18660" xr:uid="{D3747CF3-36F7-4D0F-980C-18B08E67A50C}"/>
    <cellStyle name="Normal 7 7 2 2 9" xfId="18661" xr:uid="{35320BE0-E26C-459A-9208-9C9B5B8CC3DC}"/>
    <cellStyle name="Normal 7 7 2 3" xfId="18662" xr:uid="{C54B20DA-3351-4BDF-8D89-F7CA27D040C9}"/>
    <cellStyle name="Normal 7 7 2 3 2" xfId="18663" xr:uid="{140906FF-8C7C-4FE4-97B5-A51ABD28FD7B}"/>
    <cellStyle name="Normal 7 7 2 3 2 2" xfId="18664" xr:uid="{28DDF2E3-C3F7-4E02-AA5D-C53B756727D3}"/>
    <cellStyle name="Normal 7 7 2 3 3" xfId="18665" xr:uid="{FF0F4C71-F773-4130-9C6A-A8BE0D01DC2F}"/>
    <cellStyle name="Normal 7 7 2 3 4" xfId="18666" xr:uid="{B2949F01-4ED3-4EF9-91E9-BB474B1690F1}"/>
    <cellStyle name="Normal 7 7 2 3 5" xfId="18667" xr:uid="{1B726DEC-6CAB-4F87-B1A0-50E0853B3256}"/>
    <cellStyle name="Normal 7 7 2 4" xfId="18668" xr:uid="{0F4AD3E2-5293-4058-99F2-7916E20E9019}"/>
    <cellStyle name="Normal 7 7 2 4 2" xfId="18669" xr:uid="{01B46BBF-816C-4632-BA82-93F8D129CF09}"/>
    <cellStyle name="Normal 7 7 2 5" xfId="18670" xr:uid="{C4E7D3FA-29C5-4EB3-95BA-1FAAB3A25ED8}"/>
    <cellStyle name="Normal 7 7 2 6" xfId="18671" xr:uid="{C749EAFB-5F1E-466F-B333-7E29CDC96151}"/>
    <cellStyle name="Normal 7 7 2 7" xfId="18672" xr:uid="{F629BC2F-B2FD-4E65-ACCF-0D71009300DA}"/>
    <cellStyle name="Normal 7 7 2 8" xfId="18673" xr:uid="{B833E53A-AF2B-4332-B9B2-7AD57DE2448D}"/>
    <cellStyle name="Normal 7 7 2 9" xfId="18674" xr:uid="{020F7349-0D5F-40E9-B119-97A2474668EC}"/>
    <cellStyle name="Normal 7 7 3" xfId="18675" xr:uid="{AF72766B-A5FA-4A7D-9346-FAB959003295}"/>
    <cellStyle name="Normal 7 7 3 10" xfId="18676" xr:uid="{3E45AC00-0AEB-42FE-9ED7-C2C3627608FC}"/>
    <cellStyle name="Normal 7 7 3 11" xfId="18677" xr:uid="{3F42A69A-8980-4A3F-B0E8-1C37D0800619}"/>
    <cellStyle name="Normal 7 7 3 2" xfId="18678" xr:uid="{CF45993B-B325-49FB-BB98-2BADC08EE5E1}"/>
    <cellStyle name="Normal 7 7 3 2 2" xfId="18679" xr:uid="{34FC990C-246A-4962-A867-A0ED2A844EA0}"/>
    <cellStyle name="Normal 7 7 3 2 2 2" xfId="18680" xr:uid="{C815BF29-2DFC-48F9-ABEE-3EDD3477B1FC}"/>
    <cellStyle name="Normal 7 7 3 2 3" xfId="18681" xr:uid="{FB761E26-FCE1-42C7-877D-D897F02D94EB}"/>
    <cellStyle name="Normal 7 7 3 2 4" xfId="18682" xr:uid="{733534F7-4A30-4A87-9588-733989777503}"/>
    <cellStyle name="Normal 7 7 3 2 5" xfId="18683" xr:uid="{670A29DE-B191-4276-B11E-25C98995C53F}"/>
    <cellStyle name="Normal 7 7 3 3" xfId="18684" xr:uid="{05D65034-2E0D-4F82-AF57-3F8F45FA49C7}"/>
    <cellStyle name="Normal 7 7 3 3 2" xfId="18685" xr:uid="{7494DF96-20C4-418D-8554-F61DE61D06AE}"/>
    <cellStyle name="Normal 7 7 3 4" xfId="18686" xr:uid="{81A56463-7026-485C-A842-60AD36991682}"/>
    <cellStyle name="Normal 7 7 3 5" xfId="18687" xr:uid="{9FC78E8F-811E-4901-8D85-46AB53220612}"/>
    <cellStyle name="Normal 7 7 3 6" xfId="18688" xr:uid="{24D01A92-DC7F-455E-9EF5-C00FC4C9B1C9}"/>
    <cellStyle name="Normal 7 7 3 7" xfId="18689" xr:uid="{23D6DF7E-70A2-4C0D-B72B-7F3096C0D048}"/>
    <cellStyle name="Normal 7 7 3 8" xfId="18690" xr:uid="{6CBDA4A9-DE07-4810-BB40-AFDBD176A828}"/>
    <cellStyle name="Normal 7 7 3 9" xfId="18691" xr:uid="{15D4413C-19D5-402B-B340-35F4A0676217}"/>
    <cellStyle name="Normal 7 7 4" xfId="18692" xr:uid="{9B8ADA0A-85A1-4C24-8564-F2242F648B8A}"/>
    <cellStyle name="Normal 7 7 4 2" xfId="18693" xr:uid="{3C5F6ED5-CC62-4B10-8FFB-6F488D476520}"/>
    <cellStyle name="Normal 7 7 4 2 2" xfId="18694" xr:uid="{A20D573B-97EB-404A-870F-F476FB5FA87A}"/>
    <cellStyle name="Normal 7 7 4 3" xfId="18695" xr:uid="{78BD6857-B90C-437C-BBF5-5C7119A6B4A6}"/>
    <cellStyle name="Normal 7 7 4 4" xfId="18696" xr:uid="{0E395F5B-6693-4824-96CE-FE67198E1C3A}"/>
    <cellStyle name="Normal 7 7 4 5" xfId="18697" xr:uid="{F303EC2A-9AA9-48F6-A231-D5A756BA39D2}"/>
    <cellStyle name="Normal 7 7 5" xfId="18698" xr:uid="{6D9FE9C0-C9C6-4FAF-8885-C7425BBABEE9}"/>
    <cellStyle name="Normal 7 7 5 2" xfId="18699" xr:uid="{19217195-00DF-4E5C-955F-465DF0A1E0F2}"/>
    <cellStyle name="Normal 7 7 6" xfId="18700" xr:uid="{F667FF00-7243-47CE-9857-41F2D560527E}"/>
    <cellStyle name="Normal 7 7 7" xfId="18701" xr:uid="{8D973D75-14A2-4378-A8EB-10D0F81A0A87}"/>
    <cellStyle name="Normal 7 7 8" xfId="18702" xr:uid="{FB8043EC-E48B-4470-90BB-FDE3834686EF}"/>
    <cellStyle name="Normal 7 7 9" xfId="18703" xr:uid="{4CE9CF41-2517-4F53-A894-B7E87501B168}"/>
    <cellStyle name="Normal 7 8" xfId="18704" xr:uid="{F80794D4-BE07-4130-B595-56EA3313689A}"/>
    <cellStyle name="Normal 7 8 10" xfId="18705" xr:uid="{A7F117EA-C395-424A-8570-DB07C403109B}"/>
    <cellStyle name="Normal 7 8 11" xfId="18706" xr:uid="{5ADE3B93-5BF0-42EF-A427-31311C03C424}"/>
    <cellStyle name="Normal 7 8 12" xfId="18707" xr:uid="{B3269B59-3C70-4E08-94D7-EFBCF5D77256}"/>
    <cellStyle name="Normal 7 8 13" xfId="18708" xr:uid="{E6764591-E086-4E77-92BF-27BB6694C8D5}"/>
    <cellStyle name="Normal 7 8 14" xfId="18709" xr:uid="{6DFDFDE4-7446-4FBC-8364-FDCB32386D5B}"/>
    <cellStyle name="Normal 7 8 2" xfId="18710" xr:uid="{8CDEDB4B-283D-41C1-B682-FAF6FCC87567}"/>
    <cellStyle name="Normal 7 8 2 10" xfId="18711" xr:uid="{E5C769F7-BDBE-451F-A2FD-B6AB2E60B6BA}"/>
    <cellStyle name="Normal 7 8 2 11" xfId="18712" xr:uid="{2663491E-0CDE-4B82-9305-75AC4A3F8D92}"/>
    <cellStyle name="Normal 7 8 2 12" xfId="18713" xr:uid="{17E322A5-2C43-433C-8F3B-46A0C1EE1444}"/>
    <cellStyle name="Normal 7 8 2 13" xfId="18714" xr:uid="{5F7221F3-C308-4566-A272-764E3930D722}"/>
    <cellStyle name="Normal 7 8 2 2" xfId="18715" xr:uid="{1ED916AA-AD66-4CFE-A3D6-B0AC7AE05801}"/>
    <cellStyle name="Normal 7 8 2 2 10" xfId="18716" xr:uid="{9A124077-A89D-45CE-AE64-51F7AF716ABF}"/>
    <cellStyle name="Normal 7 8 2 2 11" xfId="18717" xr:uid="{2F0634E0-0989-44CF-8EB8-64A60A218C99}"/>
    <cellStyle name="Normal 7 8 2 2 2" xfId="18718" xr:uid="{D29D9B29-28DE-4AB8-9FFF-8726B3EDCB57}"/>
    <cellStyle name="Normal 7 8 2 2 2 2" xfId="18719" xr:uid="{0C00CAE8-A0EF-4E82-8253-CDA08F16A042}"/>
    <cellStyle name="Normal 7 8 2 2 2 2 2" xfId="18720" xr:uid="{1110F6F0-DB6B-4D04-9B39-4D6802C83CF4}"/>
    <cellStyle name="Normal 7 8 2 2 2 3" xfId="18721" xr:uid="{BAA6FC2B-7A1A-4905-BB31-A1484B2E8377}"/>
    <cellStyle name="Normal 7 8 2 2 2 4" xfId="18722" xr:uid="{B4DFFE48-D569-4240-9FF5-EE2F74CDF0E8}"/>
    <cellStyle name="Normal 7 8 2 2 2 5" xfId="18723" xr:uid="{0618184A-8A08-4EC7-8408-061C9FD5D94E}"/>
    <cellStyle name="Normal 7 8 2 2 3" xfId="18724" xr:uid="{9E8417B8-25CA-499F-9D2B-8532AC723202}"/>
    <cellStyle name="Normal 7 8 2 2 3 2" xfId="18725" xr:uid="{A7C7DDB9-E406-4E68-9BA5-63574059421D}"/>
    <cellStyle name="Normal 7 8 2 2 4" xfId="18726" xr:uid="{247457DB-A030-43DC-B219-68B066951BE2}"/>
    <cellStyle name="Normal 7 8 2 2 5" xfId="18727" xr:uid="{8B49AC2E-F615-4EE4-9C0B-DAE1D011E958}"/>
    <cellStyle name="Normal 7 8 2 2 6" xfId="18728" xr:uid="{B19EDDC8-445C-4993-A2E4-1B0282D95398}"/>
    <cellStyle name="Normal 7 8 2 2 7" xfId="18729" xr:uid="{47C371FE-3947-48EE-B459-3EC5DD0F2BB3}"/>
    <cellStyle name="Normal 7 8 2 2 8" xfId="18730" xr:uid="{E6C27D5D-9A77-402D-ABD0-7019C7FD2662}"/>
    <cellStyle name="Normal 7 8 2 2 9" xfId="18731" xr:uid="{35F2D3D2-663D-4067-82B1-F619D1B1D279}"/>
    <cellStyle name="Normal 7 8 2 3" xfId="18732" xr:uid="{2C665D9C-56D9-4861-AA36-84937EF2DD69}"/>
    <cellStyle name="Normal 7 8 2 3 2" xfId="18733" xr:uid="{59799D76-C2EF-4A46-9570-96CE3E989ADD}"/>
    <cellStyle name="Normal 7 8 2 3 2 2" xfId="18734" xr:uid="{8AD72CAE-1D84-4F9F-B22C-8A30180DCCCF}"/>
    <cellStyle name="Normal 7 8 2 3 3" xfId="18735" xr:uid="{A2533BBA-50AF-4D42-AFFB-11233DB7C407}"/>
    <cellStyle name="Normal 7 8 2 3 4" xfId="18736" xr:uid="{505137A8-9C01-49F7-8034-E6C4FD468E5B}"/>
    <cellStyle name="Normal 7 8 2 3 5" xfId="18737" xr:uid="{25E140E5-AC6D-4FFD-A740-5E89AD05154D}"/>
    <cellStyle name="Normal 7 8 2 4" xfId="18738" xr:uid="{17585918-3B25-405E-9833-EF26A4FEE973}"/>
    <cellStyle name="Normal 7 8 2 4 2" xfId="18739" xr:uid="{266C64AB-DF94-4F7E-9E60-0DE7512AE3A6}"/>
    <cellStyle name="Normal 7 8 2 5" xfId="18740" xr:uid="{3879AC1E-C6AC-40FB-ABBD-94D18A0807BB}"/>
    <cellStyle name="Normal 7 8 2 6" xfId="18741" xr:uid="{E0DF1943-8CA5-4C81-A230-90214E07D058}"/>
    <cellStyle name="Normal 7 8 2 7" xfId="18742" xr:uid="{FCFC3E7B-152E-499D-8909-00533D102A57}"/>
    <cellStyle name="Normal 7 8 2 8" xfId="18743" xr:uid="{78C3CDB6-AA96-456B-9208-ED34A1384A94}"/>
    <cellStyle name="Normal 7 8 2 9" xfId="18744" xr:uid="{2070AFC0-12E5-4867-ABD2-1CC78E9C85F3}"/>
    <cellStyle name="Normal 7 8 3" xfId="18745" xr:uid="{250AF9C2-6BC7-4C09-A4F2-82ACD02E1DB1}"/>
    <cellStyle name="Normal 7 8 3 10" xfId="18746" xr:uid="{7933ACF9-6A77-4D21-81A9-2743DE5C6E2F}"/>
    <cellStyle name="Normal 7 8 3 11" xfId="18747" xr:uid="{00874F27-4C6E-4B6A-A53D-1DBBF154B076}"/>
    <cellStyle name="Normal 7 8 3 2" xfId="18748" xr:uid="{B596FEEB-432B-49BF-A5C7-A1EC6B4D30C7}"/>
    <cellStyle name="Normal 7 8 3 2 2" xfId="18749" xr:uid="{BEF1E01A-AD4C-467B-ABA2-97FE2BFD99ED}"/>
    <cellStyle name="Normal 7 8 3 2 2 2" xfId="18750" xr:uid="{8AC873DB-F0B3-4F56-AA84-BC6A47F200E6}"/>
    <cellStyle name="Normal 7 8 3 2 3" xfId="18751" xr:uid="{1857C239-99D0-4109-BD2D-916365B1A6BE}"/>
    <cellStyle name="Normal 7 8 3 2 4" xfId="18752" xr:uid="{2CBB8403-57A7-49DA-8686-98948BEE3BD8}"/>
    <cellStyle name="Normal 7 8 3 2 5" xfId="18753" xr:uid="{2E593188-584F-4790-9A0B-FAF79E25B1E7}"/>
    <cellStyle name="Normal 7 8 3 3" xfId="18754" xr:uid="{42F85B9A-531A-4FD9-98CE-F33D3F61C06E}"/>
    <cellStyle name="Normal 7 8 3 3 2" xfId="18755" xr:uid="{394E4114-B642-4CB9-8A40-6D5DFBB5F763}"/>
    <cellStyle name="Normal 7 8 3 4" xfId="18756" xr:uid="{A8B74024-9677-4135-B95C-AA6159C4F395}"/>
    <cellStyle name="Normal 7 8 3 5" xfId="18757" xr:uid="{3C35F17D-4161-4CE3-AD95-86FC62EC9A86}"/>
    <cellStyle name="Normal 7 8 3 6" xfId="18758" xr:uid="{6ADCE66C-B570-440D-A032-5E5F394381F8}"/>
    <cellStyle name="Normal 7 8 3 7" xfId="18759" xr:uid="{42061E28-7B55-4FE6-AF5B-0F5A269CEDAD}"/>
    <cellStyle name="Normal 7 8 3 8" xfId="18760" xr:uid="{5DD75FC2-A995-42A5-8C4C-6739F4A0E7E6}"/>
    <cellStyle name="Normal 7 8 3 9" xfId="18761" xr:uid="{21A5BA2E-280C-4FA8-80D6-1F3E05E3E2BD}"/>
    <cellStyle name="Normal 7 8 4" xfId="18762" xr:uid="{42A54B3E-B16F-46C3-B99C-DAF659367719}"/>
    <cellStyle name="Normal 7 8 4 2" xfId="18763" xr:uid="{39079575-65BC-4632-9862-6D148CC96155}"/>
    <cellStyle name="Normal 7 8 4 2 2" xfId="18764" xr:uid="{18E2369F-67FB-4289-AB7A-43E464635E22}"/>
    <cellStyle name="Normal 7 8 4 3" xfId="18765" xr:uid="{F4E60AC1-B902-4C6D-9584-7AC5732E3EF9}"/>
    <cellStyle name="Normal 7 8 4 4" xfId="18766" xr:uid="{4E9E459F-4231-43E0-B729-A4B097455B40}"/>
    <cellStyle name="Normal 7 8 4 5" xfId="18767" xr:uid="{28B79E36-49D2-4B50-A72B-7A45A26B3D9D}"/>
    <cellStyle name="Normal 7 8 5" xfId="18768" xr:uid="{E1C28933-A8EB-4D7E-8406-ED5103624046}"/>
    <cellStyle name="Normal 7 8 5 2" xfId="18769" xr:uid="{440D1E7D-6111-4A7C-988C-45E503DD291D}"/>
    <cellStyle name="Normal 7 8 6" xfId="18770" xr:uid="{DD885CCA-E5B4-465E-95E6-59B80936D24A}"/>
    <cellStyle name="Normal 7 8 7" xfId="18771" xr:uid="{A3F49B16-7504-4B69-AE83-67B303D6EA22}"/>
    <cellStyle name="Normal 7 8 8" xfId="18772" xr:uid="{A59A4D37-88DE-48CD-8A3A-4A1067E501B3}"/>
    <cellStyle name="Normal 7 8 9" xfId="18773" xr:uid="{60218A53-0075-4E98-9E2D-C20956AFCB4A}"/>
    <cellStyle name="Normal 7 9" xfId="18774" xr:uid="{AD205EB0-D6D7-45ED-AB62-CAB4C93D3060}"/>
    <cellStyle name="Normal 7 9 10" xfId="18775" xr:uid="{06000687-DE0F-4CE9-9283-0308B865C3D9}"/>
    <cellStyle name="Normal 7 9 11" xfId="18776" xr:uid="{682A428A-6560-4D20-80B8-89CDCC6917E7}"/>
    <cellStyle name="Normal 7 9 12" xfId="18777" xr:uid="{732754C7-5F1F-4110-8030-B1ECC9291076}"/>
    <cellStyle name="Normal 7 9 13" xfId="18778" xr:uid="{0118C343-1C8D-4074-ABEE-85B28A3481D8}"/>
    <cellStyle name="Normal 7 9 14" xfId="18779" xr:uid="{F5DF6DFA-0C41-4522-9E99-B04CA2102BA3}"/>
    <cellStyle name="Normal 7 9 2" xfId="18780" xr:uid="{11921E4B-BB26-4F49-8859-48494770CF8C}"/>
    <cellStyle name="Normal 7 9 2 10" xfId="18781" xr:uid="{B67ADB22-895A-4B39-B1C9-A4685FD00177}"/>
    <cellStyle name="Normal 7 9 2 11" xfId="18782" xr:uid="{8B768373-7AD2-428A-A18F-9444A55C2973}"/>
    <cellStyle name="Normal 7 9 2 12" xfId="18783" xr:uid="{F450E26A-4496-4628-B292-3CDA73314567}"/>
    <cellStyle name="Normal 7 9 2 13" xfId="18784" xr:uid="{231E13A3-3642-4000-87E9-5BEF9608E839}"/>
    <cellStyle name="Normal 7 9 2 2" xfId="18785" xr:uid="{993DF2F6-318D-4473-92DB-40439FF9DCB2}"/>
    <cellStyle name="Normal 7 9 2 2 10" xfId="18786" xr:uid="{A47440F7-40C7-4183-AA70-BF0E5909B316}"/>
    <cellStyle name="Normal 7 9 2 2 11" xfId="18787" xr:uid="{A21CE460-4C2A-4E80-8602-A13EE0AB213D}"/>
    <cellStyle name="Normal 7 9 2 2 2" xfId="18788" xr:uid="{7BB985B0-B863-4B0B-BC5B-DB1F865D2F64}"/>
    <cellStyle name="Normal 7 9 2 2 2 2" xfId="18789" xr:uid="{A7D45A6D-88CA-40C1-8FC3-0D5AB0037720}"/>
    <cellStyle name="Normal 7 9 2 2 2 2 2" xfId="18790" xr:uid="{F2526E1C-B081-4D72-AAC9-27616701A1A8}"/>
    <cellStyle name="Normal 7 9 2 2 2 3" xfId="18791" xr:uid="{10464753-B9E3-4EEE-A5C7-957D31061919}"/>
    <cellStyle name="Normal 7 9 2 2 2 4" xfId="18792" xr:uid="{C146D91A-924F-47A0-8B2D-1C723751949D}"/>
    <cellStyle name="Normal 7 9 2 2 2 5" xfId="18793" xr:uid="{1169FA40-62F5-4327-8697-439F74032A10}"/>
    <cellStyle name="Normal 7 9 2 2 3" xfId="18794" xr:uid="{31433F36-098A-4FFB-B75C-0D639CCC0BDF}"/>
    <cellStyle name="Normal 7 9 2 2 3 2" xfId="18795" xr:uid="{14FD4A60-8460-459A-B67A-D5D5E12EDCE6}"/>
    <cellStyle name="Normal 7 9 2 2 4" xfId="18796" xr:uid="{817E7A0A-EB13-4AEE-A443-91B993F97E8D}"/>
    <cellStyle name="Normal 7 9 2 2 5" xfId="18797" xr:uid="{FBF227D8-C0BD-46F7-89CC-D21F39CD29BD}"/>
    <cellStyle name="Normal 7 9 2 2 6" xfId="18798" xr:uid="{EAC0CF0E-B260-45FF-A24E-CB0007A05A5F}"/>
    <cellStyle name="Normal 7 9 2 2 7" xfId="18799" xr:uid="{2A256517-24D6-4BA6-BC8A-B7B0E57298E8}"/>
    <cellStyle name="Normal 7 9 2 2 8" xfId="18800" xr:uid="{9814EC37-5C2E-4D60-A382-C8C25ABD0C8F}"/>
    <cellStyle name="Normal 7 9 2 2 9" xfId="18801" xr:uid="{47B26143-C0D8-44F0-8CC5-677698AB41EA}"/>
    <cellStyle name="Normal 7 9 2 3" xfId="18802" xr:uid="{7467B497-31D4-409A-9F9C-5E4CB32DF6CE}"/>
    <cellStyle name="Normal 7 9 2 3 2" xfId="18803" xr:uid="{231B6CC6-7658-451A-B70E-B376007567E9}"/>
    <cellStyle name="Normal 7 9 2 3 2 2" xfId="18804" xr:uid="{F08F3E37-37BF-4E56-8B5B-A2BFA75CC161}"/>
    <cellStyle name="Normal 7 9 2 3 3" xfId="18805" xr:uid="{2CD75DC4-DACD-4810-A7A2-ECB8A56838E4}"/>
    <cellStyle name="Normal 7 9 2 3 4" xfId="18806" xr:uid="{75AD402F-5670-4CD8-A5B2-070B2EEE183E}"/>
    <cellStyle name="Normal 7 9 2 3 5" xfId="18807" xr:uid="{C2C6E3E4-34CA-47AF-B1B2-794BADD2FE6E}"/>
    <cellStyle name="Normal 7 9 2 4" xfId="18808" xr:uid="{7A659350-B83C-4B2B-B249-9D84565D1D07}"/>
    <cellStyle name="Normal 7 9 2 4 2" xfId="18809" xr:uid="{805E559B-4409-4AE7-B695-FB1FAC54F0C7}"/>
    <cellStyle name="Normal 7 9 2 5" xfId="18810" xr:uid="{96078914-FC8C-4A3A-998A-53A7CAD406C7}"/>
    <cellStyle name="Normal 7 9 2 6" xfId="18811" xr:uid="{CF0ABAD3-CD55-4B6B-8219-63D3A11B6A1F}"/>
    <cellStyle name="Normal 7 9 2 7" xfId="18812" xr:uid="{CF34CC06-4D40-4F46-84E9-5ECC2B820F21}"/>
    <cellStyle name="Normal 7 9 2 8" xfId="18813" xr:uid="{9E195B16-F6BF-475B-A5F4-53568D00B218}"/>
    <cellStyle name="Normal 7 9 2 9" xfId="18814" xr:uid="{014918CD-9BE2-4D99-BD6A-73B153935E91}"/>
    <cellStyle name="Normal 7 9 3" xfId="18815" xr:uid="{2B2D6B09-1E18-47E0-A390-CFF7C9A990DA}"/>
    <cellStyle name="Normal 7 9 3 10" xfId="18816" xr:uid="{D58F18F9-790C-48F3-B1C3-708BE5B432D4}"/>
    <cellStyle name="Normal 7 9 3 11" xfId="18817" xr:uid="{9B991BE5-59B3-4552-8F6B-FD21F33BDF02}"/>
    <cellStyle name="Normal 7 9 3 2" xfId="18818" xr:uid="{35C70F16-8725-4C78-8C8C-DBF17B5A8C4D}"/>
    <cellStyle name="Normal 7 9 3 2 2" xfId="18819" xr:uid="{9A067F7C-BBDB-4B0D-B49E-94A6716B6EB4}"/>
    <cellStyle name="Normal 7 9 3 2 2 2" xfId="18820" xr:uid="{5B92741E-9828-4A82-B588-DA575D934D50}"/>
    <cellStyle name="Normal 7 9 3 2 3" xfId="18821" xr:uid="{702E9B07-B349-4259-812B-31708F5A009B}"/>
    <cellStyle name="Normal 7 9 3 2 4" xfId="18822" xr:uid="{D9929FF7-0C5A-415B-BAC3-4589C629A4CF}"/>
    <cellStyle name="Normal 7 9 3 2 5" xfId="18823" xr:uid="{25AC9F91-A779-4061-9C6E-10FA509102D0}"/>
    <cellStyle name="Normal 7 9 3 3" xfId="18824" xr:uid="{0EEA594F-676D-4A56-BC04-92E6ACC0C786}"/>
    <cellStyle name="Normal 7 9 3 3 2" xfId="18825" xr:uid="{F0984A91-3574-44AD-99D3-87F44BCF9E12}"/>
    <cellStyle name="Normal 7 9 3 4" xfId="18826" xr:uid="{703C70F9-0A06-4AF5-9E6C-3667EEA57E53}"/>
    <cellStyle name="Normal 7 9 3 5" xfId="18827" xr:uid="{34E2344E-677C-43BE-9BE7-164BD1599E2C}"/>
    <cellStyle name="Normal 7 9 3 6" xfId="18828" xr:uid="{D0B48E25-2F4C-4ED5-8C3B-E992409DB206}"/>
    <cellStyle name="Normal 7 9 3 7" xfId="18829" xr:uid="{17555C14-7FFC-4A45-89E7-CF435DA15A35}"/>
    <cellStyle name="Normal 7 9 3 8" xfId="18830" xr:uid="{E3DB7A04-1FE3-42B5-91BA-7F01B955B31B}"/>
    <cellStyle name="Normal 7 9 3 9" xfId="18831" xr:uid="{1967118A-C230-4F71-A65B-0494A689921C}"/>
    <cellStyle name="Normal 7 9 4" xfId="18832" xr:uid="{87F3430A-7D28-4B69-99F4-EDB4B96ECF9F}"/>
    <cellStyle name="Normal 7 9 4 2" xfId="18833" xr:uid="{90038F0F-DCE6-4DC6-B967-803245F988FA}"/>
    <cellStyle name="Normal 7 9 4 2 2" xfId="18834" xr:uid="{AABC64A7-7A60-421A-98FE-61DE5596B7E5}"/>
    <cellStyle name="Normal 7 9 4 3" xfId="18835" xr:uid="{A98B2B86-A37F-4C6A-AEFA-CA450693001B}"/>
    <cellStyle name="Normal 7 9 4 4" xfId="18836" xr:uid="{E085C7F3-C075-496D-A3BC-ABA75E9FA638}"/>
    <cellStyle name="Normal 7 9 4 5" xfId="18837" xr:uid="{5393599A-7C5F-4848-AEEE-ADB7DC10AC4A}"/>
    <cellStyle name="Normal 7 9 5" xfId="18838" xr:uid="{F9E29EB6-480B-439E-8CF2-2C08B6F9D45D}"/>
    <cellStyle name="Normal 7 9 5 2" xfId="18839" xr:uid="{7A416660-2EE9-49BB-9F1C-C33FBE009047}"/>
    <cellStyle name="Normal 7 9 6" xfId="18840" xr:uid="{F05734A0-978E-4FA8-A3A1-BECB3EBB5FE8}"/>
    <cellStyle name="Normal 7 9 7" xfId="18841" xr:uid="{F05DD051-B124-49D3-B677-8952E65E8DC8}"/>
    <cellStyle name="Normal 7 9 8" xfId="18842" xr:uid="{2749B162-4F1A-47FD-8530-C8219E6AFA65}"/>
    <cellStyle name="Normal 7 9 9" xfId="18843" xr:uid="{869E0D22-0073-45E1-B12F-4E2352B6CBDF}"/>
    <cellStyle name="Normal 70" xfId="18844" xr:uid="{A736870A-C438-4E41-ABD4-6825FC2959A5}"/>
    <cellStyle name="Normal 70 2" xfId="18845" xr:uid="{0A7899DD-CED5-425F-9FED-9419996B8142}"/>
    <cellStyle name="Normal 71" xfId="18846" xr:uid="{B37CF599-1FBC-42F8-B06F-AFA857ABB9AC}"/>
    <cellStyle name="Normal 71 2" xfId="18847" xr:uid="{A88496CC-6275-4FCF-9086-58F5AFA39B8B}"/>
    <cellStyle name="Normal 72" xfId="18848" xr:uid="{2C1861A2-71D1-4B8E-AA28-6920E7C2C070}"/>
    <cellStyle name="Normal 72 2" xfId="18849" xr:uid="{3BAE49C6-A011-4415-8380-75FD19132263}"/>
    <cellStyle name="Normal 73" xfId="18850" xr:uid="{B99555BC-350E-46C2-A9C0-264D11DF61B2}"/>
    <cellStyle name="Normal 73 2" xfId="18851" xr:uid="{D7EC3995-0CA1-42A9-BC07-CC5CEA524288}"/>
    <cellStyle name="Normal 74" xfId="18852" xr:uid="{DEAFC7B6-C180-4830-B486-BF67B40E743C}"/>
    <cellStyle name="Normal 75" xfId="18853" xr:uid="{60C9E5AE-3E96-4795-9D7C-588426629072}"/>
    <cellStyle name="Normal 76" xfId="18854" xr:uid="{A494123D-C8D1-497F-9615-A8A902CE3C4E}"/>
    <cellStyle name="Normal 77" xfId="18855" xr:uid="{5562B647-C89C-4C0F-B1DF-7CDBD87A9CD5}"/>
    <cellStyle name="Normal 77 2" xfId="18856" xr:uid="{55668665-1857-477D-8ABB-30E7743BDDA0}"/>
    <cellStyle name="Normal 77 3" xfId="18857" xr:uid="{FDC603F6-E7B6-45A1-A20E-6C1CA223C629}"/>
    <cellStyle name="Normal 78" xfId="18858" xr:uid="{4358CF6A-C7F6-46FA-A5A8-2D26B03C223F}"/>
    <cellStyle name="Normal 79" xfId="18859" xr:uid="{439AF61A-0D43-4A26-9BB7-D5EF180FA0B9}"/>
    <cellStyle name="Normal 8" xfId="18860" xr:uid="{815D0008-1120-45AE-9487-B5808272DD7F}"/>
    <cellStyle name="Normal 8 10" xfId="18861" xr:uid="{3BB64293-350B-42AB-83FE-F57086FA4C2A}"/>
    <cellStyle name="Normal 8 10 10" xfId="18862" xr:uid="{618F0C3B-E869-414B-8CD3-3F903474CB6C}"/>
    <cellStyle name="Normal 8 10 11" xfId="18863" xr:uid="{E7098FCB-E7F7-4A22-BC57-85D76515884C}"/>
    <cellStyle name="Normal 8 10 12" xfId="18864" xr:uid="{6F586809-8FC7-4775-B4EB-68E732072543}"/>
    <cellStyle name="Normal 8 10 13" xfId="18865" xr:uid="{72E82987-A509-4B89-868E-158B519C084F}"/>
    <cellStyle name="Normal 8 10 14" xfId="18866" xr:uid="{7BA75ED4-10A0-4E7C-901D-FF319D332005}"/>
    <cellStyle name="Normal 8 10 2" xfId="18867" xr:uid="{BD9E9DC1-3034-48CB-80EF-78453E52612A}"/>
    <cellStyle name="Normal 8 10 2 10" xfId="18868" xr:uid="{A1D01829-F32B-4963-8B87-72EAFEA48E9E}"/>
    <cellStyle name="Normal 8 10 2 11" xfId="18869" xr:uid="{ADB11B3B-F12A-4286-8ED6-C46D949E64BB}"/>
    <cellStyle name="Normal 8 10 2 12" xfId="18870" xr:uid="{EAEB7B6A-567C-452C-BC54-CE0B58DA08B9}"/>
    <cellStyle name="Normal 8 10 2 13" xfId="18871" xr:uid="{8625E0FD-0847-476C-B328-FB02C463E83A}"/>
    <cellStyle name="Normal 8 10 2 2" xfId="18872" xr:uid="{0C142D17-B115-4C7B-A3BF-228DCCAF253E}"/>
    <cellStyle name="Normal 8 10 2 2 10" xfId="18873" xr:uid="{43189E6A-A6D6-4AA4-A3D0-E3D97B587DEE}"/>
    <cellStyle name="Normal 8 10 2 2 11" xfId="18874" xr:uid="{C2DFE2FF-66F7-4BF3-AFBB-1F870DD48243}"/>
    <cellStyle name="Normal 8 10 2 2 2" xfId="18875" xr:uid="{AECC7E71-68EE-4A61-AA1B-22CF1219785F}"/>
    <cellStyle name="Normal 8 10 2 2 2 2" xfId="18876" xr:uid="{2F8971F5-6BA1-41B8-912F-651D08918AB3}"/>
    <cellStyle name="Normal 8 10 2 2 2 2 2" xfId="18877" xr:uid="{9D6A8A19-5615-40D8-8CD5-9F94A0F81F46}"/>
    <cellStyle name="Normal 8 10 2 2 2 3" xfId="18878" xr:uid="{FCB7D514-84F8-4A51-B17F-882D1C0D08AE}"/>
    <cellStyle name="Normal 8 10 2 2 2 4" xfId="18879" xr:uid="{55ADD3F6-A3A7-4D0B-A0DC-99E6AECBCAC2}"/>
    <cellStyle name="Normal 8 10 2 2 2 5" xfId="18880" xr:uid="{3610D01B-D77C-4894-A0C6-C45AA23D859E}"/>
    <cellStyle name="Normal 8 10 2 2 3" xfId="18881" xr:uid="{A31A3F4E-4B50-47AE-8C1C-A5B4BB3E9866}"/>
    <cellStyle name="Normal 8 10 2 2 3 2" xfId="18882" xr:uid="{CDCF0D75-135A-4BDB-8F63-1F027B37740B}"/>
    <cellStyle name="Normal 8 10 2 2 4" xfId="18883" xr:uid="{6C278A5D-1138-4D23-AE40-B341A9EDF164}"/>
    <cellStyle name="Normal 8 10 2 2 5" xfId="18884" xr:uid="{09FE7532-193D-48FD-B827-969856834DD6}"/>
    <cellStyle name="Normal 8 10 2 2 6" xfId="18885" xr:uid="{0B562069-9672-4A8B-BF61-5AC2A6150FF3}"/>
    <cellStyle name="Normal 8 10 2 2 7" xfId="18886" xr:uid="{70975D84-B508-4779-B4C9-CDCB86CA3FF7}"/>
    <cellStyle name="Normal 8 10 2 2 8" xfId="18887" xr:uid="{0F14296E-A960-4336-82DA-EDDBF5870617}"/>
    <cellStyle name="Normal 8 10 2 2 9" xfId="18888" xr:uid="{3C13BE25-8A20-4EA4-81F4-2509BA8A9FBB}"/>
    <cellStyle name="Normal 8 10 2 3" xfId="18889" xr:uid="{02B3A741-C6E7-40F6-8F23-2FF52E63FEF2}"/>
    <cellStyle name="Normal 8 10 2 3 2" xfId="18890" xr:uid="{C4F956D3-CAA2-45B7-8CB5-03A8B4D9C2CA}"/>
    <cellStyle name="Normal 8 10 2 3 2 2" xfId="18891" xr:uid="{34C7D33E-A1C5-4B53-B1C0-B985F98DE6E5}"/>
    <cellStyle name="Normal 8 10 2 3 3" xfId="18892" xr:uid="{9D18708A-1529-4DEC-952F-4B2D8BD8A2C1}"/>
    <cellStyle name="Normal 8 10 2 3 4" xfId="18893" xr:uid="{9EEB72E2-550E-4997-BFFD-792F613B9EA8}"/>
    <cellStyle name="Normal 8 10 2 3 5" xfId="18894" xr:uid="{24B495EA-D3B2-4466-B528-176009BAEA31}"/>
    <cellStyle name="Normal 8 10 2 4" xfId="18895" xr:uid="{36D53706-B422-4181-82A9-AAB412BF67DA}"/>
    <cellStyle name="Normal 8 10 2 4 2" xfId="18896" xr:uid="{24982924-6A59-4515-870A-E5A03D7A1B46}"/>
    <cellStyle name="Normal 8 10 2 5" xfId="18897" xr:uid="{464F0BE3-231E-4000-A78A-5A36C217A5DA}"/>
    <cellStyle name="Normal 8 10 2 6" xfId="18898" xr:uid="{B59369DB-BEA1-4516-BC56-96E860DA715C}"/>
    <cellStyle name="Normal 8 10 2 7" xfId="18899" xr:uid="{34DB86D1-8FE9-40A7-81F8-338D9DF14862}"/>
    <cellStyle name="Normal 8 10 2 8" xfId="18900" xr:uid="{5D39B738-6F5A-4E60-98E2-F09E584CB79A}"/>
    <cellStyle name="Normal 8 10 2 9" xfId="18901" xr:uid="{571E8621-44AE-4F6B-ADFE-4E1922E91636}"/>
    <cellStyle name="Normal 8 10 3" xfId="18902" xr:uid="{77BB1629-11BC-4B32-ADE7-E3761DBFA06A}"/>
    <cellStyle name="Normal 8 10 3 10" xfId="18903" xr:uid="{CD67DB66-7727-4F91-84B2-2D99B30B52CD}"/>
    <cellStyle name="Normal 8 10 3 11" xfId="18904" xr:uid="{440946A8-EB83-498F-9F80-72B805F0A095}"/>
    <cellStyle name="Normal 8 10 3 2" xfId="18905" xr:uid="{8BBC92BC-87AE-4F90-A0AD-C2DE8F6E3604}"/>
    <cellStyle name="Normal 8 10 3 2 2" xfId="18906" xr:uid="{1752D8E6-3CE1-4CB4-96BB-138E954EBA21}"/>
    <cellStyle name="Normal 8 10 3 2 2 2" xfId="18907" xr:uid="{4F8C7A27-3C75-4C3C-AF30-D4131BB7DCA4}"/>
    <cellStyle name="Normal 8 10 3 2 3" xfId="18908" xr:uid="{A6C298C5-DF2F-4C69-9277-0E1192DDFA60}"/>
    <cellStyle name="Normal 8 10 3 2 4" xfId="18909" xr:uid="{DE046CD4-AB1B-41E6-BAAD-4DD1EEBC2D0A}"/>
    <cellStyle name="Normal 8 10 3 2 5" xfId="18910" xr:uid="{28C2C0E3-9E8B-4C9A-8089-6ABB37AE1B1D}"/>
    <cellStyle name="Normal 8 10 3 3" xfId="18911" xr:uid="{55F62F03-432F-47E0-9A53-6B5068B92D58}"/>
    <cellStyle name="Normal 8 10 3 3 2" xfId="18912" xr:uid="{18EB3F97-9130-4639-8315-13DFCD8FDACC}"/>
    <cellStyle name="Normal 8 10 3 4" xfId="18913" xr:uid="{B3E48C3C-0803-4DA8-B9F1-94B413D8F8C1}"/>
    <cellStyle name="Normal 8 10 3 5" xfId="18914" xr:uid="{0DAFB3FA-7AD4-417D-B654-0DD5C9BD34E3}"/>
    <cellStyle name="Normal 8 10 3 6" xfId="18915" xr:uid="{63E0CA8C-9761-47E0-BB6B-7D22C78E249D}"/>
    <cellStyle name="Normal 8 10 3 7" xfId="18916" xr:uid="{C49D7A59-ED23-4248-9064-2FC7E0231BF7}"/>
    <cellStyle name="Normal 8 10 3 8" xfId="18917" xr:uid="{3875FF99-C539-4AAE-8FEC-4B2B9522DC25}"/>
    <cellStyle name="Normal 8 10 3 9" xfId="18918" xr:uid="{B1BDBCC5-68CE-4CFC-AD71-949265140C1E}"/>
    <cellStyle name="Normal 8 10 4" xfId="18919" xr:uid="{A8A3C4BB-014F-4495-BAE7-2C1E9F0CAF3D}"/>
    <cellStyle name="Normal 8 10 4 2" xfId="18920" xr:uid="{05C268AF-AC91-4051-B363-544161FEF7D5}"/>
    <cellStyle name="Normal 8 10 4 2 2" xfId="18921" xr:uid="{003D88D7-DED0-416E-B6A3-3049A33AFB31}"/>
    <cellStyle name="Normal 8 10 4 3" xfId="18922" xr:uid="{5D3FCF23-7DAC-4B5C-89C8-02293137D9B2}"/>
    <cellStyle name="Normal 8 10 4 4" xfId="18923" xr:uid="{BF8F2E0A-E190-4CCF-B3F8-43AB6D72F2BE}"/>
    <cellStyle name="Normal 8 10 4 5" xfId="18924" xr:uid="{1EB3B155-B42E-4F94-8BDF-2A036F6482AC}"/>
    <cellStyle name="Normal 8 10 5" xfId="18925" xr:uid="{F6360E4C-431F-4FFE-A854-7DB8A107C9CE}"/>
    <cellStyle name="Normal 8 10 5 2" xfId="18926" xr:uid="{775B819E-69FE-449F-87B8-55C11DBDACD6}"/>
    <cellStyle name="Normal 8 10 6" xfId="18927" xr:uid="{EC30997E-D3F0-4E07-87F4-C8DF4E6D130D}"/>
    <cellStyle name="Normal 8 10 7" xfId="18928" xr:uid="{48DFA092-DDC6-4369-9DAD-FF2202C13E5E}"/>
    <cellStyle name="Normal 8 10 8" xfId="18929" xr:uid="{701A851D-5B0A-4520-8582-9D017C39EBD3}"/>
    <cellStyle name="Normal 8 10 9" xfId="18930" xr:uid="{E81ACE59-BE49-459E-BE35-79BF0673641A}"/>
    <cellStyle name="Normal 8 11" xfId="18931" xr:uid="{C720CA00-88EA-4203-8972-F0242C747AA5}"/>
    <cellStyle name="Normal 8 11 10" xfId="18932" xr:uid="{13EA77E8-E16C-42BA-994E-5FDAE335C18F}"/>
    <cellStyle name="Normal 8 11 11" xfId="18933" xr:uid="{7FAFBE79-2F51-4356-8476-30B0993ACFE9}"/>
    <cellStyle name="Normal 8 11 12" xfId="18934" xr:uid="{FE7C35B5-420D-4575-8031-ACFDD4EC4553}"/>
    <cellStyle name="Normal 8 11 13" xfId="18935" xr:uid="{51684D29-BDA5-464D-B986-AE65000DEA4B}"/>
    <cellStyle name="Normal 8 11 14" xfId="18936" xr:uid="{78814F58-D0C4-46AC-B3D1-EC38EA53CDE7}"/>
    <cellStyle name="Normal 8 11 2" xfId="18937" xr:uid="{CFD61D58-C9D3-4B34-B6D4-41952E3A54C6}"/>
    <cellStyle name="Normal 8 11 2 10" xfId="18938" xr:uid="{7885EDE5-D25F-42C2-8C00-050B7730B57B}"/>
    <cellStyle name="Normal 8 11 2 11" xfId="18939" xr:uid="{D2F1A6F9-9964-4059-8F44-F885BE5D3D73}"/>
    <cellStyle name="Normal 8 11 2 12" xfId="18940" xr:uid="{AE349F4F-D5F0-4B85-82A8-BA067A8ED239}"/>
    <cellStyle name="Normal 8 11 2 13" xfId="18941" xr:uid="{1AD736DF-C863-4B8A-A1AF-950882ACDFA6}"/>
    <cellStyle name="Normal 8 11 2 2" xfId="18942" xr:uid="{5306CB6D-040B-43B5-BB82-1BBCD64A5FB7}"/>
    <cellStyle name="Normal 8 11 2 2 10" xfId="18943" xr:uid="{6B903171-D8BA-4953-B8B3-8F61C023CB78}"/>
    <cellStyle name="Normal 8 11 2 2 11" xfId="18944" xr:uid="{8354A80C-D886-4D28-AB12-FFCE296B6EA2}"/>
    <cellStyle name="Normal 8 11 2 2 2" xfId="18945" xr:uid="{CCF5E0EB-45C5-4876-BC20-EEB79026984A}"/>
    <cellStyle name="Normal 8 11 2 2 2 2" xfId="18946" xr:uid="{B04E5F59-3956-4F6F-8E84-B27B2F2841CD}"/>
    <cellStyle name="Normal 8 11 2 2 2 2 2" xfId="18947" xr:uid="{8A69136A-07EF-465C-863A-9372BC6F8464}"/>
    <cellStyle name="Normal 8 11 2 2 2 3" xfId="18948" xr:uid="{51BA160F-34BF-4DC4-A923-7995C8E3EAC5}"/>
    <cellStyle name="Normal 8 11 2 2 2 4" xfId="18949" xr:uid="{99A6BC40-792B-47D0-8CB7-E99C8CBCBC02}"/>
    <cellStyle name="Normal 8 11 2 2 2 5" xfId="18950" xr:uid="{68DE650B-004A-4FC7-9572-3F8B1047E40A}"/>
    <cellStyle name="Normal 8 11 2 2 3" xfId="18951" xr:uid="{7C70F4C5-1578-4885-9F21-28CD7CC29C43}"/>
    <cellStyle name="Normal 8 11 2 2 3 2" xfId="18952" xr:uid="{732614E6-4219-4534-8AD7-F2C6BE088F0A}"/>
    <cellStyle name="Normal 8 11 2 2 4" xfId="18953" xr:uid="{FC3BFA3C-3CF3-424E-BABF-6E63826444DA}"/>
    <cellStyle name="Normal 8 11 2 2 5" xfId="18954" xr:uid="{8FE462F7-5011-4605-8523-3832E2ACE6C0}"/>
    <cellStyle name="Normal 8 11 2 2 6" xfId="18955" xr:uid="{0C6C3E5E-031C-499D-A636-103B5FFB5EF5}"/>
    <cellStyle name="Normal 8 11 2 2 7" xfId="18956" xr:uid="{C2C9A07C-B85E-44AD-85B8-5459ED9FF6A7}"/>
    <cellStyle name="Normal 8 11 2 2 8" xfId="18957" xr:uid="{1E8BA155-5486-4609-8951-825C80209F17}"/>
    <cellStyle name="Normal 8 11 2 2 9" xfId="18958" xr:uid="{120D88C4-DE45-4EBE-88EC-700E9A0337A1}"/>
    <cellStyle name="Normal 8 11 2 3" xfId="18959" xr:uid="{42BC178E-E077-40C4-A54E-E83A71AA1678}"/>
    <cellStyle name="Normal 8 11 2 3 2" xfId="18960" xr:uid="{DA0AE893-EE11-4D7B-93AE-E3D58BE1565D}"/>
    <cellStyle name="Normal 8 11 2 3 2 2" xfId="18961" xr:uid="{C6EE3703-6F01-4A65-8AB7-9AFE70EA36A8}"/>
    <cellStyle name="Normal 8 11 2 3 3" xfId="18962" xr:uid="{7D486001-6EDA-4AC5-8D8A-067F5D04DF81}"/>
    <cellStyle name="Normal 8 11 2 3 4" xfId="18963" xr:uid="{89F9C6B8-610C-4F8B-916A-2A0B8D3E5DE8}"/>
    <cellStyle name="Normal 8 11 2 3 5" xfId="18964" xr:uid="{FFE81F8F-2EBF-46D0-B30C-EAF38B181314}"/>
    <cellStyle name="Normal 8 11 2 4" xfId="18965" xr:uid="{FD020D8A-93AF-4F82-9385-EACD45B858B8}"/>
    <cellStyle name="Normal 8 11 2 4 2" xfId="18966" xr:uid="{945DFECD-3FBD-477B-8CDB-47F4B3BEB4FE}"/>
    <cellStyle name="Normal 8 11 2 5" xfId="18967" xr:uid="{07507537-F4EB-46FA-AF3B-217AA8B804A7}"/>
    <cellStyle name="Normal 8 11 2 6" xfId="18968" xr:uid="{D7071D86-529A-4E1D-B599-E51C3FD644E0}"/>
    <cellStyle name="Normal 8 11 2 7" xfId="18969" xr:uid="{A9272AA6-8D54-4842-BD7B-5656ABEF3A9A}"/>
    <cellStyle name="Normal 8 11 2 8" xfId="18970" xr:uid="{C847BDB5-69BD-419B-8288-F4F8F3E3E393}"/>
    <cellStyle name="Normal 8 11 2 9" xfId="18971" xr:uid="{61E3F6B9-CA31-4370-87DE-DD61BC7E98EA}"/>
    <cellStyle name="Normal 8 11 3" xfId="18972" xr:uid="{36550BB8-3DE4-463A-834C-36FF4064AA69}"/>
    <cellStyle name="Normal 8 11 3 10" xfId="18973" xr:uid="{31DD50BE-BB63-4840-96A1-6603DA95E417}"/>
    <cellStyle name="Normal 8 11 3 11" xfId="18974" xr:uid="{68D7293F-B557-4A23-95CD-C5FE1758C95D}"/>
    <cellStyle name="Normal 8 11 3 2" xfId="18975" xr:uid="{9E0FF233-DF35-410A-A627-F8BF5C26F7FB}"/>
    <cellStyle name="Normal 8 11 3 2 2" xfId="18976" xr:uid="{E1316187-53DC-4832-94E5-C47C5D4DCDB5}"/>
    <cellStyle name="Normal 8 11 3 2 2 2" xfId="18977" xr:uid="{2F692C95-82EC-46E1-8A49-2A2C89D39F8F}"/>
    <cellStyle name="Normal 8 11 3 2 3" xfId="18978" xr:uid="{EFFBC9AA-4879-4084-944B-1F9F11DFC946}"/>
    <cellStyle name="Normal 8 11 3 2 4" xfId="18979" xr:uid="{9CCDFA3E-1FC1-4DBE-8756-8DDA1591BB15}"/>
    <cellStyle name="Normal 8 11 3 2 5" xfId="18980" xr:uid="{45362CE4-AAD0-4EAD-B969-437213E59380}"/>
    <cellStyle name="Normal 8 11 3 3" xfId="18981" xr:uid="{1F0E7D85-F2AA-41F5-9205-47A90A02675B}"/>
    <cellStyle name="Normal 8 11 3 3 2" xfId="18982" xr:uid="{28CA610A-746F-455B-AE4F-DC8CDD8F0840}"/>
    <cellStyle name="Normal 8 11 3 4" xfId="18983" xr:uid="{EF9B097E-44D8-4743-855D-3DB18B28A106}"/>
    <cellStyle name="Normal 8 11 3 5" xfId="18984" xr:uid="{7EBCDF5A-E74F-4E02-9519-3BD7A3ABF73A}"/>
    <cellStyle name="Normal 8 11 3 6" xfId="18985" xr:uid="{AA36F5AC-F6F5-479E-96D0-EDFDECE86EBA}"/>
    <cellStyle name="Normal 8 11 3 7" xfId="18986" xr:uid="{565C33DA-9D92-4744-89D9-DCBB3D5B3F74}"/>
    <cellStyle name="Normal 8 11 3 8" xfId="18987" xr:uid="{B69918D7-45C4-4E36-9D62-DC3285BE114A}"/>
    <cellStyle name="Normal 8 11 3 9" xfId="18988" xr:uid="{C3C0D654-F881-4C04-9CD9-6894F9A0CC7F}"/>
    <cellStyle name="Normal 8 11 4" xfId="18989" xr:uid="{57BD31B0-3EBA-47DB-BF13-7BCA07535A3B}"/>
    <cellStyle name="Normal 8 11 4 2" xfId="18990" xr:uid="{77753401-F177-4022-8DDA-315881BFD214}"/>
    <cellStyle name="Normal 8 11 4 2 2" xfId="18991" xr:uid="{2C493887-433C-4ABF-A505-B0F5401F4630}"/>
    <cellStyle name="Normal 8 11 4 3" xfId="18992" xr:uid="{26991D9C-FF54-43FB-BA24-9E74C3CE3D5A}"/>
    <cellStyle name="Normal 8 11 4 4" xfId="18993" xr:uid="{1FA9E04F-1AA0-4F1D-AE2D-4946759BCAC0}"/>
    <cellStyle name="Normal 8 11 4 5" xfId="18994" xr:uid="{463A0CC2-670F-4567-AA4C-1107B2CC5ED6}"/>
    <cellStyle name="Normal 8 11 5" xfId="18995" xr:uid="{F697F77A-1A5E-47D1-A3B9-622AA01AAF89}"/>
    <cellStyle name="Normal 8 11 5 2" xfId="18996" xr:uid="{9C2F89BA-25D3-4BD5-8349-BE44E22B6CB2}"/>
    <cellStyle name="Normal 8 11 6" xfId="18997" xr:uid="{B0084B9D-7BEB-4B40-959D-940880C2D3C0}"/>
    <cellStyle name="Normal 8 11 7" xfId="18998" xr:uid="{F76DABC6-4EFE-4595-B635-BD477CB81945}"/>
    <cellStyle name="Normal 8 11 8" xfId="18999" xr:uid="{AE9B07D8-5BD0-4C09-B57F-5F8E8F1859B6}"/>
    <cellStyle name="Normal 8 11 9" xfId="19000" xr:uid="{243000C9-BABD-4A05-B9B5-1BFF2761321F}"/>
    <cellStyle name="Normal 8 12" xfId="19001" xr:uid="{57F4A579-CD34-4C8E-8F11-AFBF3A0CA558}"/>
    <cellStyle name="Normal 8 12 10" xfId="19002" xr:uid="{01EE6F7C-DC2F-4D52-A89E-8EB6D4282EB8}"/>
    <cellStyle name="Normal 8 12 11" xfId="19003" xr:uid="{2060A03E-FDFF-4C77-AC1B-2A5A00EBCD2E}"/>
    <cellStyle name="Normal 8 12 12" xfId="19004" xr:uid="{608F6D29-38DA-4E96-88DA-A8E2B8A8B12E}"/>
    <cellStyle name="Normal 8 12 13" xfId="19005" xr:uid="{2D64CE46-903C-46FD-BE42-3FB44A7E0935}"/>
    <cellStyle name="Normal 8 12 14" xfId="19006" xr:uid="{15274E3C-46C8-4333-A0C3-80868B6D41C8}"/>
    <cellStyle name="Normal 8 12 2" xfId="19007" xr:uid="{6D58226E-DAB6-4A6A-AC66-9EAD0E327569}"/>
    <cellStyle name="Normal 8 12 2 10" xfId="19008" xr:uid="{184D2E87-4033-4C23-82B4-94D518E482A8}"/>
    <cellStyle name="Normal 8 12 2 11" xfId="19009" xr:uid="{B7AE2395-5247-4428-89F5-DD00FE574011}"/>
    <cellStyle name="Normal 8 12 2 12" xfId="19010" xr:uid="{33D34198-2003-405E-AA0E-9E7BACE542D9}"/>
    <cellStyle name="Normal 8 12 2 13" xfId="19011" xr:uid="{C91F7684-A5A1-400F-AB47-707AC656F428}"/>
    <cellStyle name="Normal 8 12 2 2" xfId="19012" xr:uid="{4900E934-64F6-433B-897F-792EB5A832A5}"/>
    <cellStyle name="Normal 8 12 2 2 10" xfId="19013" xr:uid="{A690745C-7204-4E3F-957D-8BF17F7A2215}"/>
    <cellStyle name="Normal 8 12 2 2 11" xfId="19014" xr:uid="{1F602BCE-CE5B-4496-95BE-2373D262BF20}"/>
    <cellStyle name="Normal 8 12 2 2 2" xfId="19015" xr:uid="{526C3FE2-5E34-444A-AA16-A71AD2A50E46}"/>
    <cellStyle name="Normal 8 12 2 2 2 2" xfId="19016" xr:uid="{42DC06F2-4477-4DFE-8E5D-995FA2F1A7DA}"/>
    <cellStyle name="Normal 8 12 2 2 2 2 2" xfId="19017" xr:uid="{463B2843-E0C2-4A3E-9E3F-5608B631A8D6}"/>
    <cellStyle name="Normal 8 12 2 2 2 3" xfId="19018" xr:uid="{EB6E5421-B1DB-4CFB-BF22-360BF5005C97}"/>
    <cellStyle name="Normal 8 12 2 2 2 4" xfId="19019" xr:uid="{DE15D2B3-D530-4B12-A353-7813E4526088}"/>
    <cellStyle name="Normal 8 12 2 2 2 5" xfId="19020" xr:uid="{20ABF9A9-395F-44B4-A4A8-9AE492ABA63A}"/>
    <cellStyle name="Normal 8 12 2 2 3" xfId="19021" xr:uid="{BF599F5A-799B-440E-B9A9-718CEA026335}"/>
    <cellStyle name="Normal 8 12 2 2 3 2" xfId="19022" xr:uid="{A66C5E3A-15BA-4965-82E4-DECCFBB76BDC}"/>
    <cellStyle name="Normal 8 12 2 2 4" xfId="19023" xr:uid="{FAF110A3-6888-4315-9B84-EBA7FCCDAF6C}"/>
    <cellStyle name="Normal 8 12 2 2 5" xfId="19024" xr:uid="{9C4E56F4-B744-4AC9-95FD-DE129C7DB3B0}"/>
    <cellStyle name="Normal 8 12 2 2 6" xfId="19025" xr:uid="{E1764E58-BE79-49D0-A512-5A4063D18034}"/>
    <cellStyle name="Normal 8 12 2 2 7" xfId="19026" xr:uid="{F50B5F4B-CF74-46AD-AF70-09F856111767}"/>
    <cellStyle name="Normal 8 12 2 2 8" xfId="19027" xr:uid="{186B8751-B47A-4162-9C8A-B208B1DFE4A9}"/>
    <cellStyle name="Normal 8 12 2 2 9" xfId="19028" xr:uid="{D26A04F5-B961-4DA2-9DAB-DDCBD57765DD}"/>
    <cellStyle name="Normal 8 12 2 3" xfId="19029" xr:uid="{772B37C7-4790-47BD-A2AC-8213BA7F34CD}"/>
    <cellStyle name="Normal 8 12 2 3 2" xfId="19030" xr:uid="{62C68771-98B3-4E54-A384-5C48C4B39AC1}"/>
    <cellStyle name="Normal 8 12 2 3 2 2" xfId="19031" xr:uid="{981E289C-05E9-452F-AF1D-82E2343609ED}"/>
    <cellStyle name="Normal 8 12 2 3 3" xfId="19032" xr:uid="{80909674-74DB-48F8-BABB-5F8E42F67E4D}"/>
    <cellStyle name="Normal 8 12 2 3 4" xfId="19033" xr:uid="{621CBC33-1E26-4B2E-8371-517C05B2988B}"/>
    <cellStyle name="Normal 8 12 2 3 5" xfId="19034" xr:uid="{28416072-E6E6-41A2-9EA1-DCE6162FB88C}"/>
    <cellStyle name="Normal 8 12 2 4" xfId="19035" xr:uid="{5416FFA6-048B-4BDA-A5BD-8C6F8C04367C}"/>
    <cellStyle name="Normal 8 12 2 4 2" xfId="19036" xr:uid="{8B412FC9-34F0-4F35-93A8-B25506D40BA2}"/>
    <cellStyle name="Normal 8 12 2 5" xfId="19037" xr:uid="{217CFC6A-5FCE-4C0B-B36F-22FD82432B35}"/>
    <cellStyle name="Normal 8 12 2 6" xfId="19038" xr:uid="{B09A3114-D835-4AA0-94A0-5716CF00CB26}"/>
    <cellStyle name="Normal 8 12 2 7" xfId="19039" xr:uid="{22D8477F-5A93-4729-BDDF-FD827C5A48D7}"/>
    <cellStyle name="Normal 8 12 2 8" xfId="19040" xr:uid="{9C9123F8-81AA-41B5-8964-0E89E1843793}"/>
    <cellStyle name="Normal 8 12 2 9" xfId="19041" xr:uid="{34BEB3CA-F09B-4873-A9F9-65C5AEAFBF51}"/>
    <cellStyle name="Normal 8 12 3" xfId="19042" xr:uid="{EB9A5030-A656-41FB-95BA-2789D51C43FB}"/>
    <cellStyle name="Normal 8 12 3 10" xfId="19043" xr:uid="{18C6021D-5F28-4984-8659-D8163C073E55}"/>
    <cellStyle name="Normal 8 12 3 11" xfId="19044" xr:uid="{EC1B84F9-2BE0-4FD4-A79E-BF35F0EAE278}"/>
    <cellStyle name="Normal 8 12 3 2" xfId="19045" xr:uid="{4F57B415-A530-4DAD-BB17-8A9185D2D426}"/>
    <cellStyle name="Normal 8 12 3 2 2" xfId="19046" xr:uid="{3DBB0206-46F1-4739-9E74-32ACE5DE1C19}"/>
    <cellStyle name="Normal 8 12 3 2 2 2" xfId="19047" xr:uid="{70A4AB21-EAC4-4DAF-8277-CE851DA4F685}"/>
    <cellStyle name="Normal 8 12 3 2 3" xfId="19048" xr:uid="{F7B43624-904B-489A-9BAF-C50929E78740}"/>
    <cellStyle name="Normal 8 12 3 2 4" xfId="19049" xr:uid="{E07C3E0C-F8B2-4838-9C4B-1597009C082A}"/>
    <cellStyle name="Normal 8 12 3 2 5" xfId="19050" xr:uid="{D2C31B7F-3AAF-4E48-89A5-034DA5208554}"/>
    <cellStyle name="Normal 8 12 3 3" xfId="19051" xr:uid="{57514A1C-38A8-4C57-841E-2242A060679C}"/>
    <cellStyle name="Normal 8 12 3 3 2" xfId="19052" xr:uid="{6B5C74AF-92F3-45E6-A8B4-4C3B0050C8B2}"/>
    <cellStyle name="Normal 8 12 3 4" xfId="19053" xr:uid="{E239ED28-B7CC-4CE4-A528-26DD13CD0EFA}"/>
    <cellStyle name="Normal 8 12 3 5" xfId="19054" xr:uid="{3026F0DA-B1ED-4346-B358-A0C83B7E0156}"/>
    <cellStyle name="Normal 8 12 3 6" xfId="19055" xr:uid="{8B99B137-3CA7-4258-91EF-AFB59CFCB0D2}"/>
    <cellStyle name="Normal 8 12 3 7" xfId="19056" xr:uid="{4F9F407B-23EB-4BC4-839C-ACBE51365527}"/>
    <cellStyle name="Normal 8 12 3 8" xfId="19057" xr:uid="{6CBC9CF4-FF06-4D2C-94E3-6AF9431EC69B}"/>
    <cellStyle name="Normal 8 12 3 9" xfId="19058" xr:uid="{B65D2F2B-8364-4977-B181-E2C3EE29C48C}"/>
    <cellStyle name="Normal 8 12 4" xfId="19059" xr:uid="{08AEC0F3-D985-422F-9812-3A707D3F6675}"/>
    <cellStyle name="Normal 8 12 4 2" xfId="19060" xr:uid="{332DCD7F-0DEA-460C-8DA1-034E590506A1}"/>
    <cellStyle name="Normal 8 12 4 2 2" xfId="19061" xr:uid="{592544BE-FA34-411B-8C49-45F6E570155F}"/>
    <cellStyle name="Normal 8 12 4 3" xfId="19062" xr:uid="{0A955937-E678-4C6F-B928-5D9AD0E1BB62}"/>
    <cellStyle name="Normal 8 12 4 4" xfId="19063" xr:uid="{B44D596F-ADE7-4ED6-8684-2886FD422CB0}"/>
    <cellStyle name="Normal 8 12 4 5" xfId="19064" xr:uid="{A5764DDE-415F-47AC-B3FA-CED7CD99C7AF}"/>
    <cellStyle name="Normal 8 12 5" xfId="19065" xr:uid="{5C5FE4EA-42F3-482C-8B24-41910FC7DCA2}"/>
    <cellStyle name="Normal 8 12 5 2" xfId="19066" xr:uid="{263BE880-AFB8-4C2F-9ACD-9629A41082B9}"/>
    <cellStyle name="Normal 8 12 6" xfId="19067" xr:uid="{81CD154E-D170-4784-B3AA-6298AC6D2C57}"/>
    <cellStyle name="Normal 8 12 7" xfId="19068" xr:uid="{E1AF04E9-BA38-4602-9AB5-AA72D70D5BBE}"/>
    <cellStyle name="Normal 8 12 8" xfId="19069" xr:uid="{9CB67EF0-95C3-4EC7-BFF7-68DE7B75206A}"/>
    <cellStyle name="Normal 8 12 9" xfId="19070" xr:uid="{A25237A1-BDD1-4A11-B765-D44B8BC9BC27}"/>
    <cellStyle name="Normal 8 13" xfId="19071" xr:uid="{0D8BE679-769E-48A6-9899-839A765D6E85}"/>
    <cellStyle name="Normal 8 13 10" xfId="19072" xr:uid="{80F6DAEA-129E-4D4C-828F-BDC4780AAC5B}"/>
    <cellStyle name="Normal 8 13 11" xfId="19073" xr:uid="{52A44F7D-750D-4209-B9A5-67131B1C9392}"/>
    <cellStyle name="Normal 8 13 12" xfId="19074" xr:uid="{77E98D93-48AD-430F-8249-4DCFCD964BA7}"/>
    <cellStyle name="Normal 8 13 13" xfId="19075" xr:uid="{4367C1F7-72F1-4983-934A-C594F76755DD}"/>
    <cellStyle name="Normal 8 13 14" xfId="19076" xr:uid="{C6977956-B8C0-4F5C-8A52-83B1B651D6DD}"/>
    <cellStyle name="Normal 8 13 2" xfId="19077" xr:uid="{601530A8-8D91-453E-8BF5-C1E2C5565A1A}"/>
    <cellStyle name="Normal 8 13 2 10" xfId="19078" xr:uid="{14C109C7-8417-4DAF-828C-770B6181BFB4}"/>
    <cellStyle name="Normal 8 13 2 11" xfId="19079" xr:uid="{43C81C5D-4238-46A5-8D13-D4074E516C85}"/>
    <cellStyle name="Normal 8 13 2 12" xfId="19080" xr:uid="{1BC48B99-D91E-46C6-B3E8-87A1F7B0F8BA}"/>
    <cellStyle name="Normal 8 13 2 13" xfId="19081" xr:uid="{12CF0B6A-3438-45B2-A0AC-6CAC4A23E9E1}"/>
    <cellStyle name="Normal 8 13 2 2" xfId="19082" xr:uid="{EDACAD28-74A2-4129-8441-ABD4ABEE84E7}"/>
    <cellStyle name="Normal 8 13 2 2 10" xfId="19083" xr:uid="{B7CAD5E2-8262-4BCD-861D-9D3C4DC91EA3}"/>
    <cellStyle name="Normal 8 13 2 2 11" xfId="19084" xr:uid="{CF855720-3CEF-44DD-9572-E2D7337186B9}"/>
    <cellStyle name="Normal 8 13 2 2 2" xfId="19085" xr:uid="{1B798DCF-C1BC-4817-8972-F374711B2206}"/>
    <cellStyle name="Normal 8 13 2 2 2 2" xfId="19086" xr:uid="{F8FDE197-C64B-4B4E-9A71-8AF0BD12DA7E}"/>
    <cellStyle name="Normal 8 13 2 2 2 2 2" xfId="19087" xr:uid="{9C78E05A-7C74-4F4D-8A07-DBC28461739D}"/>
    <cellStyle name="Normal 8 13 2 2 2 3" xfId="19088" xr:uid="{FF63CFF7-5677-43F0-AF1D-345E3177A5B8}"/>
    <cellStyle name="Normal 8 13 2 2 2 4" xfId="19089" xr:uid="{E6991A6F-55F0-4D5F-9015-C4A3CA4AE9F1}"/>
    <cellStyle name="Normal 8 13 2 2 2 5" xfId="19090" xr:uid="{7E684CD2-E2BF-4DBB-903F-94F62F5645CE}"/>
    <cellStyle name="Normal 8 13 2 2 3" xfId="19091" xr:uid="{4701F460-7B2D-481A-88A0-4EF789651AB1}"/>
    <cellStyle name="Normal 8 13 2 2 3 2" xfId="19092" xr:uid="{1EFEAC9F-82C5-4FEF-B50B-8913EDE87D82}"/>
    <cellStyle name="Normal 8 13 2 2 4" xfId="19093" xr:uid="{78DCCEC3-924D-4A7D-8556-17BABB25AEA5}"/>
    <cellStyle name="Normal 8 13 2 2 5" xfId="19094" xr:uid="{9722DEFE-D883-4F36-AAA2-191010310DF2}"/>
    <cellStyle name="Normal 8 13 2 2 6" xfId="19095" xr:uid="{332F5B92-6BD4-4AAC-819C-D4EC3F11BF63}"/>
    <cellStyle name="Normal 8 13 2 2 7" xfId="19096" xr:uid="{B6BDB8CD-DB90-47E0-BA4B-D1802FD5F272}"/>
    <cellStyle name="Normal 8 13 2 2 8" xfId="19097" xr:uid="{A6F5198C-53A4-4C08-BD2E-E5017B6DFF1A}"/>
    <cellStyle name="Normal 8 13 2 2 9" xfId="19098" xr:uid="{F501E860-9E24-4B37-B627-2C6C34AB99C9}"/>
    <cellStyle name="Normal 8 13 2 3" xfId="19099" xr:uid="{CE96914D-FF4F-4D13-BE6A-CFF4F58C4941}"/>
    <cellStyle name="Normal 8 13 2 3 2" xfId="19100" xr:uid="{006312B5-F114-4855-9ABF-C73EEDFE963B}"/>
    <cellStyle name="Normal 8 13 2 3 2 2" xfId="19101" xr:uid="{8302BF67-FB51-4CAE-BD16-1A9257839202}"/>
    <cellStyle name="Normal 8 13 2 3 3" xfId="19102" xr:uid="{892467C8-9FDC-4F1B-A045-99A8B499E763}"/>
    <cellStyle name="Normal 8 13 2 3 4" xfId="19103" xr:uid="{402DD7C6-AC13-490D-A114-9C145CD075A2}"/>
    <cellStyle name="Normal 8 13 2 3 5" xfId="19104" xr:uid="{B3E3289B-F8CB-49F2-A3BB-83BFFA90FA45}"/>
    <cellStyle name="Normal 8 13 2 4" xfId="19105" xr:uid="{75AC7F26-A470-4E14-A691-989C54FC9FC9}"/>
    <cellStyle name="Normal 8 13 2 4 2" xfId="19106" xr:uid="{DBFDEDFE-0514-4710-A1E2-3A2B0FE63FEE}"/>
    <cellStyle name="Normal 8 13 2 5" xfId="19107" xr:uid="{E052B504-9A66-4448-ACBB-38C3BC106A46}"/>
    <cellStyle name="Normal 8 13 2 6" xfId="19108" xr:uid="{099997CD-27C8-4F6C-A0DA-BCC431272543}"/>
    <cellStyle name="Normal 8 13 2 7" xfId="19109" xr:uid="{B3784732-E1DB-46DC-B71D-B8899FD4973D}"/>
    <cellStyle name="Normal 8 13 2 8" xfId="19110" xr:uid="{91D47EE2-B2B4-4684-9C52-8090EE141E62}"/>
    <cellStyle name="Normal 8 13 2 9" xfId="19111" xr:uid="{C0869F70-A44F-47F0-A423-4BEC37AFBDDE}"/>
    <cellStyle name="Normal 8 13 3" xfId="19112" xr:uid="{D72FBEB9-91CC-4AB6-BECF-987C465D57A1}"/>
    <cellStyle name="Normal 8 13 3 10" xfId="19113" xr:uid="{B687E768-2CA9-4AD9-A2A8-480E3A86F85B}"/>
    <cellStyle name="Normal 8 13 3 11" xfId="19114" xr:uid="{F54B845C-21C6-4B2E-A6D8-C735A4A963E3}"/>
    <cellStyle name="Normal 8 13 3 2" xfId="19115" xr:uid="{EB199FAF-A393-4A3C-8C07-4DE5512AD8EA}"/>
    <cellStyle name="Normal 8 13 3 2 2" xfId="19116" xr:uid="{03F41F46-B890-4510-84C8-1D120D1B2126}"/>
    <cellStyle name="Normal 8 13 3 2 2 2" xfId="19117" xr:uid="{FCE156B1-F24D-40A7-939B-F07872159F97}"/>
    <cellStyle name="Normal 8 13 3 2 3" xfId="19118" xr:uid="{6132CCD8-32B6-47A1-916D-C3EB7BAFEADC}"/>
    <cellStyle name="Normal 8 13 3 2 4" xfId="19119" xr:uid="{99B5C520-FBCD-41EE-AEB2-48EDE6C9A298}"/>
    <cellStyle name="Normal 8 13 3 2 5" xfId="19120" xr:uid="{F599B46D-5FA5-46D4-BF74-CBC1D30C5F50}"/>
    <cellStyle name="Normal 8 13 3 3" xfId="19121" xr:uid="{E55EC187-3FC4-4E92-9631-6DD41BB4D471}"/>
    <cellStyle name="Normal 8 13 3 3 2" xfId="19122" xr:uid="{4740E928-F0EC-42FC-9E72-1F689570BE8E}"/>
    <cellStyle name="Normal 8 13 3 4" xfId="19123" xr:uid="{FBABB49F-6482-4527-9A8A-EF7CE47E858D}"/>
    <cellStyle name="Normal 8 13 3 5" xfId="19124" xr:uid="{B5CC30C4-3815-4CFD-97E1-69A0614B5E64}"/>
    <cellStyle name="Normal 8 13 3 6" xfId="19125" xr:uid="{A6113DFB-C733-44A5-B518-88826FC9C66F}"/>
    <cellStyle name="Normal 8 13 3 7" xfId="19126" xr:uid="{16CC4532-6FE3-410C-B30A-20B071BB2651}"/>
    <cellStyle name="Normal 8 13 3 8" xfId="19127" xr:uid="{E79679CD-E261-4D1B-98DE-FF18B9858D2E}"/>
    <cellStyle name="Normal 8 13 3 9" xfId="19128" xr:uid="{2DF8C1E6-A64D-4E2E-912E-432F66CD7475}"/>
    <cellStyle name="Normal 8 13 4" xfId="19129" xr:uid="{F314F173-0BF0-4179-9553-F1C209E38D54}"/>
    <cellStyle name="Normal 8 13 4 2" xfId="19130" xr:uid="{F9FC56B3-0043-4886-86FC-F1404D540EE9}"/>
    <cellStyle name="Normal 8 13 4 2 2" xfId="19131" xr:uid="{80FECC8C-37B2-479E-A5FA-3C2D0934E38C}"/>
    <cellStyle name="Normal 8 13 4 3" xfId="19132" xr:uid="{E8D35F1F-DA5B-4122-9962-D0AAA0B40666}"/>
    <cellStyle name="Normal 8 13 4 4" xfId="19133" xr:uid="{2C0E0D16-AE7A-4C2E-817D-4A82402E0EB6}"/>
    <cellStyle name="Normal 8 13 4 5" xfId="19134" xr:uid="{E6CC5FB9-F992-4910-9528-6D45002004F9}"/>
    <cellStyle name="Normal 8 13 5" xfId="19135" xr:uid="{328ACE38-24BD-48D6-B72D-348DAA462BD7}"/>
    <cellStyle name="Normal 8 13 5 2" xfId="19136" xr:uid="{25A69B20-09E3-421D-AC13-6CCAE3BD325B}"/>
    <cellStyle name="Normal 8 13 6" xfId="19137" xr:uid="{A6FE157A-6AA5-4746-984E-8CE3E8E07502}"/>
    <cellStyle name="Normal 8 13 7" xfId="19138" xr:uid="{DDC5CACD-816E-46C0-A53E-03F1163B306A}"/>
    <cellStyle name="Normal 8 13 8" xfId="19139" xr:uid="{601A0C59-339D-41A4-AC08-62ABC215BC4E}"/>
    <cellStyle name="Normal 8 13 9" xfId="19140" xr:uid="{AD117018-0064-4266-9953-204369A2BCBF}"/>
    <cellStyle name="Normal 8 14" xfId="19141" xr:uid="{F9779942-4762-4B62-956D-335B69893349}"/>
    <cellStyle name="Normal 8 14 10" xfId="19142" xr:uid="{FD83834B-1EC0-4B62-B2D1-E535EBAA7C1A}"/>
    <cellStyle name="Normal 8 14 11" xfId="19143" xr:uid="{3A0688BD-7AFD-4158-B142-B8B0DE322A77}"/>
    <cellStyle name="Normal 8 14 12" xfId="19144" xr:uid="{4131C9D4-17A5-442A-AB00-064AA86FA9E8}"/>
    <cellStyle name="Normal 8 14 13" xfId="19145" xr:uid="{5ABEBACE-FBF9-4ABF-B151-81C74F1EAE5C}"/>
    <cellStyle name="Normal 8 14 14" xfId="19146" xr:uid="{4D682026-A836-47B4-AC46-98F32774E6BB}"/>
    <cellStyle name="Normal 8 14 2" xfId="19147" xr:uid="{7F23CD6B-C5D7-4AD8-A2D4-343256FEBD1F}"/>
    <cellStyle name="Normal 8 14 2 10" xfId="19148" xr:uid="{0709A3DF-B449-43A6-A200-09286C9D6C0C}"/>
    <cellStyle name="Normal 8 14 2 11" xfId="19149" xr:uid="{14A2638D-FE19-4D71-AD8A-BE24BCBFFE08}"/>
    <cellStyle name="Normal 8 14 2 12" xfId="19150" xr:uid="{111ED559-C342-4CC2-880F-3C72A642C851}"/>
    <cellStyle name="Normal 8 14 2 13" xfId="19151" xr:uid="{DFAFD8D7-C1D6-43D9-9E43-30059D02A944}"/>
    <cellStyle name="Normal 8 14 2 2" xfId="19152" xr:uid="{F317E034-7E90-4E8E-91AB-F2FD813B0CD0}"/>
    <cellStyle name="Normal 8 14 2 2 10" xfId="19153" xr:uid="{EAE6F62B-4CB5-441F-A670-CF967824BA73}"/>
    <cellStyle name="Normal 8 14 2 2 11" xfId="19154" xr:uid="{6B7C063E-AFFD-4D8D-BE6A-CC17F3779752}"/>
    <cellStyle name="Normal 8 14 2 2 2" xfId="19155" xr:uid="{6F982B70-457D-4E49-83C1-A723F822CD10}"/>
    <cellStyle name="Normal 8 14 2 2 2 2" xfId="19156" xr:uid="{B4C8C472-07A5-4611-B0A3-0114344BCA13}"/>
    <cellStyle name="Normal 8 14 2 2 2 2 2" xfId="19157" xr:uid="{6073F232-A3D0-4C4B-9462-0769A1A39851}"/>
    <cellStyle name="Normal 8 14 2 2 2 3" xfId="19158" xr:uid="{BF9605FF-5517-4CBA-8C34-2B94F3CE8846}"/>
    <cellStyle name="Normal 8 14 2 2 2 4" xfId="19159" xr:uid="{B90DCC82-01A6-43AC-808B-CD006B3D00C7}"/>
    <cellStyle name="Normal 8 14 2 2 2 5" xfId="19160" xr:uid="{84B1B3DD-B642-4DA4-8274-F6DE6AF58850}"/>
    <cellStyle name="Normal 8 14 2 2 3" xfId="19161" xr:uid="{8935F0E2-9E9B-4BAC-9B0F-EC420DE4DC3E}"/>
    <cellStyle name="Normal 8 14 2 2 3 2" xfId="19162" xr:uid="{BD49C1E5-6CAA-48E7-B8B9-9F321A76A28A}"/>
    <cellStyle name="Normal 8 14 2 2 4" xfId="19163" xr:uid="{449EB3EB-BC68-4C21-AAB1-FA23AB350357}"/>
    <cellStyle name="Normal 8 14 2 2 5" xfId="19164" xr:uid="{BE11F9B9-A3B8-412E-B41F-486874AEA2BC}"/>
    <cellStyle name="Normal 8 14 2 2 6" xfId="19165" xr:uid="{BD950AAC-3E5D-43F2-99C9-4218E9DF8F30}"/>
    <cellStyle name="Normal 8 14 2 2 7" xfId="19166" xr:uid="{5C49583A-C9B3-4436-9A78-D067E481AC97}"/>
    <cellStyle name="Normal 8 14 2 2 8" xfId="19167" xr:uid="{B5EA221F-D303-45FB-8A9A-D1A1C21D9C78}"/>
    <cellStyle name="Normal 8 14 2 2 9" xfId="19168" xr:uid="{22B9A7C0-568E-45B5-845A-AFD98020E7DA}"/>
    <cellStyle name="Normal 8 14 2 3" xfId="19169" xr:uid="{A6C9BFA8-E666-4433-B4D0-298767E5CC3C}"/>
    <cellStyle name="Normal 8 14 2 3 2" xfId="19170" xr:uid="{E7967ADB-5D51-4DA3-ADB8-55B3747E2CD8}"/>
    <cellStyle name="Normal 8 14 2 3 2 2" xfId="19171" xr:uid="{50BFA54E-2A59-4310-B2F3-286EE47B6BF8}"/>
    <cellStyle name="Normal 8 14 2 3 3" xfId="19172" xr:uid="{703FFF1C-5119-4A11-89AB-4DB96F2D4FAA}"/>
    <cellStyle name="Normal 8 14 2 3 4" xfId="19173" xr:uid="{388F7F00-B29B-40A4-9B5E-67031FF56F0E}"/>
    <cellStyle name="Normal 8 14 2 3 5" xfId="19174" xr:uid="{3D7D4A38-F38D-409E-BC45-7C1CD7E273B8}"/>
    <cellStyle name="Normal 8 14 2 4" xfId="19175" xr:uid="{8D200F00-17FE-4551-ACE6-EC79175D32DD}"/>
    <cellStyle name="Normal 8 14 2 4 2" xfId="19176" xr:uid="{3AF1A882-863E-4563-8EA5-24B8F890DE47}"/>
    <cellStyle name="Normal 8 14 2 5" xfId="19177" xr:uid="{04270C36-BCC5-44C6-A73B-E2B21852B796}"/>
    <cellStyle name="Normal 8 14 2 6" xfId="19178" xr:uid="{16978919-B9D5-40D3-B87F-05323D7106B2}"/>
    <cellStyle name="Normal 8 14 2 7" xfId="19179" xr:uid="{0299F393-C776-4681-BE22-7EC9EBE20C74}"/>
    <cellStyle name="Normal 8 14 2 8" xfId="19180" xr:uid="{A051A867-986A-4E87-B632-62E36CEC3F22}"/>
    <cellStyle name="Normal 8 14 2 9" xfId="19181" xr:uid="{55B7CD27-7F51-4AF1-B6E6-4E9B41124100}"/>
    <cellStyle name="Normal 8 14 3" xfId="19182" xr:uid="{13FB03AA-5A14-46B7-8B68-0FD373E5F308}"/>
    <cellStyle name="Normal 8 14 3 10" xfId="19183" xr:uid="{1D6F84BD-F354-40E8-854A-824F31488A0D}"/>
    <cellStyle name="Normal 8 14 3 11" xfId="19184" xr:uid="{617105A9-6BD6-40B6-8914-A6FAF4BF8DCB}"/>
    <cellStyle name="Normal 8 14 3 2" xfId="19185" xr:uid="{A33F4C1B-17B3-418E-BA87-4AD81B02B3C9}"/>
    <cellStyle name="Normal 8 14 3 2 2" xfId="19186" xr:uid="{C9318C04-D59E-4646-9D85-E8D6060190F2}"/>
    <cellStyle name="Normal 8 14 3 2 2 2" xfId="19187" xr:uid="{058D7578-C5E7-4B11-85B7-5D4978C131A3}"/>
    <cellStyle name="Normal 8 14 3 2 3" xfId="19188" xr:uid="{799A04A1-4A65-4261-9DC2-D326929A56AC}"/>
    <cellStyle name="Normal 8 14 3 2 4" xfId="19189" xr:uid="{77BA2823-BAA3-4C5E-840A-4FE2B6546D9B}"/>
    <cellStyle name="Normal 8 14 3 2 5" xfId="19190" xr:uid="{BC31F522-421D-4266-832D-482F3682E29C}"/>
    <cellStyle name="Normal 8 14 3 3" xfId="19191" xr:uid="{3D0A757C-1D9A-410F-9455-9DB870834C93}"/>
    <cellStyle name="Normal 8 14 3 3 2" xfId="19192" xr:uid="{AF945409-87A0-4BB7-ACF2-A2A47F7D3CC2}"/>
    <cellStyle name="Normal 8 14 3 4" xfId="19193" xr:uid="{912DDAD5-6807-4D83-8F01-C8B66BB91D68}"/>
    <cellStyle name="Normal 8 14 3 5" xfId="19194" xr:uid="{F7EFD627-E4E6-43CD-8706-16031F4608FA}"/>
    <cellStyle name="Normal 8 14 3 6" xfId="19195" xr:uid="{919535D9-7CF7-4AEC-B921-F32B9B64639F}"/>
    <cellStyle name="Normal 8 14 3 7" xfId="19196" xr:uid="{5675F3AA-4A34-4E1E-B528-547EDA3BC4EA}"/>
    <cellStyle name="Normal 8 14 3 8" xfId="19197" xr:uid="{7E73CCEF-AEB2-4C89-96CF-1483585384C9}"/>
    <cellStyle name="Normal 8 14 3 9" xfId="19198" xr:uid="{1EB49B2D-3280-40F6-BF0E-803C8A6B2485}"/>
    <cellStyle name="Normal 8 14 4" xfId="19199" xr:uid="{E23CB987-017B-4CA2-9AD3-A939D5E069EA}"/>
    <cellStyle name="Normal 8 14 4 2" xfId="19200" xr:uid="{75865186-FA4C-4873-A519-A71DB20EF6F4}"/>
    <cellStyle name="Normal 8 14 4 2 2" xfId="19201" xr:uid="{FDA005F6-5DF2-4DE6-BE95-5309C4C82329}"/>
    <cellStyle name="Normal 8 14 4 3" xfId="19202" xr:uid="{2E0DE583-51FC-4A09-91BF-AB7AEB14CA08}"/>
    <cellStyle name="Normal 8 14 4 4" xfId="19203" xr:uid="{CF4178E1-FBED-4880-8B64-BC3231FCA36C}"/>
    <cellStyle name="Normal 8 14 4 5" xfId="19204" xr:uid="{9CA96925-13C8-4685-90F3-66A13C958E25}"/>
    <cellStyle name="Normal 8 14 5" xfId="19205" xr:uid="{FF3FCC00-5FE2-4B3F-8FCF-635769A43082}"/>
    <cellStyle name="Normal 8 14 5 2" xfId="19206" xr:uid="{4EB873E4-4064-4C69-BA95-E1780D47E0F7}"/>
    <cellStyle name="Normal 8 14 6" xfId="19207" xr:uid="{B8A0B489-3AE6-4E90-80A6-041C9EF66FB8}"/>
    <cellStyle name="Normal 8 14 7" xfId="19208" xr:uid="{7EBD4152-6598-435A-9F18-B851C10DC5D8}"/>
    <cellStyle name="Normal 8 14 8" xfId="19209" xr:uid="{10A7FF3B-4FF6-4A2B-A845-A30801552DC0}"/>
    <cellStyle name="Normal 8 14 9" xfId="19210" xr:uid="{6A47F3D8-CC5C-4A81-82D9-0E17C68DA2B3}"/>
    <cellStyle name="Normal 8 15" xfId="19211" xr:uid="{71032714-4A9E-412D-8E3A-DBA12AF13ACF}"/>
    <cellStyle name="Normal 8 15 10" xfId="19212" xr:uid="{3FC1B6FA-74F6-4094-9779-25C56B54DBD1}"/>
    <cellStyle name="Normal 8 15 11" xfId="19213" xr:uid="{92AA6E1F-BD42-429B-9BBA-0EA712A5076C}"/>
    <cellStyle name="Normal 8 15 12" xfId="19214" xr:uid="{427B2A1D-832F-49C6-BD6C-B0120247F546}"/>
    <cellStyle name="Normal 8 15 13" xfId="19215" xr:uid="{E1148E15-AA25-4388-A7A0-57B172FBE149}"/>
    <cellStyle name="Normal 8 15 14" xfId="19216" xr:uid="{ED90D8F7-A355-48CB-836E-44E962D2E4F4}"/>
    <cellStyle name="Normal 8 15 2" xfId="19217" xr:uid="{93A1605D-5130-4828-9BC3-B393946C9906}"/>
    <cellStyle name="Normal 8 15 2 10" xfId="19218" xr:uid="{AEF4A788-1770-4E89-99DE-3A0ADB0B0899}"/>
    <cellStyle name="Normal 8 15 2 11" xfId="19219" xr:uid="{DD24CC1A-7C64-4691-81C3-9D4650A9CC47}"/>
    <cellStyle name="Normal 8 15 2 12" xfId="19220" xr:uid="{E0B737ED-AC03-43CF-A59A-D858AC6BE03C}"/>
    <cellStyle name="Normal 8 15 2 13" xfId="19221" xr:uid="{DAC3D5FA-8F06-43B5-B70A-A5F454641E44}"/>
    <cellStyle name="Normal 8 15 2 2" xfId="19222" xr:uid="{887623D6-B1C5-43F7-93E8-F4966EC237AB}"/>
    <cellStyle name="Normal 8 15 2 2 10" xfId="19223" xr:uid="{02082DDC-50FF-413B-A6CD-A24DDD3BCFA7}"/>
    <cellStyle name="Normal 8 15 2 2 11" xfId="19224" xr:uid="{BBA1007E-FAD1-49BF-8C18-73D2C5F6E445}"/>
    <cellStyle name="Normal 8 15 2 2 2" xfId="19225" xr:uid="{8617EA66-ADDA-49A1-80CC-A8E3EEC23613}"/>
    <cellStyle name="Normal 8 15 2 2 2 2" xfId="19226" xr:uid="{92FF0FB6-6ABC-466B-9528-F59B56B5AA22}"/>
    <cellStyle name="Normal 8 15 2 2 2 2 2" xfId="19227" xr:uid="{F99AA6A1-3864-4488-A43C-AAF952AF81E5}"/>
    <cellStyle name="Normal 8 15 2 2 2 3" xfId="19228" xr:uid="{BFAC11FE-30BC-4FB7-8C00-A941E1628A07}"/>
    <cellStyle name="Normal 8 15 2 2 2 4" xfId="19229" xr:uid="{524D2A1C-6A0F-4137-8795-9C6A34967085}"/>
    <cellStyle name="Normal 8 15 2 2 2 5" xfId="19230" xr:uid="{0F7E5AAD-B421-4EAC-B444-DAB5C8267915}"/>
    <cellStyle name="Normal 8 15 2 2 3" xfId="19231" xr:uid="{801C0230-4FCE-4A86-B4E9-0D1868EA55D3}"/>
    <cellStyle name="Normal 8 15 2 2 3 2" xfId="19232" xr:uid="{E52F84CF-8981-4BD9-B2B4-3D754EBAF9F0}"/>
    <cellStyle name="Normal 8 15 2 2 4" xfId="19233" xr:uid="{32B169F3-0E77-4B34-82E6-C69D554A8E7B}"/>
    <cellStyle name="Normal 8 15 2 2 5" xfId="19234" xr:uid="{C13F18E0-6B56-4F82-9151-F1859D3479A5}"/>
    <cellStyle name="Normal 8 15 2 2 6" xfId="19235" xr:uid="{7C57E238-E034-49DA-B7BF-71CE4FE4AC20}"/>
    <cellStyle name="Normal 8 15 2 2 7" xfId="19236" xr:uid="{D677BC69-B421-4B76-9A8D-4388F6A7E064}"/>
    <cellStyle name="Normal 8 15 2 2 8" xfId="19237" xr:uid="{CDAC0DA7-3A8D-4257-B53C-1456084C0A97}"/>
    <cellStyle name="Normal 8 15 2 2 9" xfId="19238" xr:uid="{32628CEB-D138-4445-9674-F7678D7DAC4C}"/>
    <cellStyle name="Normal 8 15 2 3" xfId="19239" xr:uid="{16734A59-7153-4FBA-8AB8-13F914DC7D4A}"/>
    <cellStyle name="Normal 8 15 2 3 2" xfId="19240" xr:uid="{B8A5DA7F-49E0-4954-9728-0C13846F9BD8}"/>
    <cellStyle name="Normal 8 15 2 3 2 2" xfId="19241" xr:uid="{13BC70D0-C118-4221-8E0B-966ECB48EE53}"/>
    <cellStyle name="Normal 8 15 2 3 3" xfId="19242" xr:uid="{D56E900F-8B41-4A39-96EA-F8BAD9A492A1}"/>
    <cellStyle name="Normal 8 15 2 3 4" xfId="19243" xr:uid="{7E2E6253-B958-4618-BB8E-7D8FB3072D65}"/>
    <cellStyle name="Normal 8 15 2 3 5" xfId="19244" xr:uid="{801C101F-F597-43F4-A16B-8723A6D391D5}"/>
    <cellStyle name="Normal 8 15 2 4" xfId="19245" xr:uid="{E5E81035-8DCB-45AE-B2D5-CF67F788FCDD}"/>
    <cellStyle name="Normal 8 15 2 4 2" xfId="19246" xr:uid="{00310764-0AF6-4BF9-8885-D87BF56F06D1}"/>
    <cellStyle name="Normal 8 15 2 5" xfId="19247" xr:uid="{8FBBD747-7BB2-4305-9CEF-DA2C6A38162F}"/>
    <cellStyle name="Normal 8 15 2 6" xfId="19248" xr:uid="{B42FCE45-C930-404D-AC0E-47172F36C160}"/>
    <cellStyle name="Normal 8 15 2 7" xfId="19249" xr:uid="{2A46E0FF-0CF0-43C7-A180-F589B971E671}"/>
    <cellStyle name="Normal 8 15 2 8" xfId="19250" xr:uid="{1A6C95AF-237F-40BA-950A-A680A21A3FE9}"/>
    <cellStyle name="Normal 8 15 2 9" xfId="19251" xr:uid="{BE8FCA9D-4D3F-46BD-BB13-4392CEEC3B3E}"/>
    <cellStyle name="Normal 8 15 3" xfId="19252" xr:uid="{B614D8B3-4388-48E1-9328-CB0527252340}"/>
    <cellStyle name="Normal 8 15 3 10" xfId="19253" xr:uid="{8FFC2F8B-5A67-432B-B747-ED974328CEF9}"/>
    <cellStyle name="Normal 8 15 3 11" xfId="19254" xr:uid="{A968C3A4-94D1-479A-9844-2BE54DA196D8}"/>
    <cellStyle name="Normal 8 15 3 2" xfId="19255" xr:uid="{4B7A908E-E203-447B-8DBE-205F90BB1A60}"/>
    <cellStyle name="Normal 8 15 3 2 2" xfId="19256" xr:uid="{AD184776-A6CA-430A-A7D3-77238F59CE86}"/>
    <cellStyle name="Normal 8 15 3 2 2 2" xfId="19257" xr:uid="{5BDC7CD0-2E0B-454C-AF2F-6945E49A2E3D}"/>
    <cellStyle name="Normal 8 15 3 2 3" xfId="19258" xr:uid="{1F53A031-4E15-4634-AE4D-5C09ACA9CBF2}"/>
    <cellStyle name="Normal 8 15 3 2 4" xfId="19259" xr:uid="{62DC96A2-27A5-4AAA-8B15-9AF1453145AF}"/>
    <cellStyle name="Normal 8 15 3 2 5" xfId="19260" xr:uid="{51213897-2A4D-4F0D-9C12-7FAE4BE67785}"/>
    <cellStyle name="Normal 8 15 3 3" xfId="19261" xr:uid="{403EF9CF-7555-43DE-80CB-161188E6CEA7}"/>
    <cellStyle name="Normal 8 15 3 3 2" xfId="19262" xr:uid="{8EA5630C-7587-4011-89D8-3F817460801A}"/>
    <cellStyle name="Normal 8 15 3 4" xfId="19263" xr:uid="{98B7420A-916C-46DB-8705-F4A4E67C5232}"/>
    <cellStyle name="Normal 8 15 3 5" xfId="19264" xr:uid="{42E0BAB5-FD81-44EA-A0B9-E21DB74E2FDF}"/>
    <cellStyle name="Normal 8 15 3 6" xfId="19265" xr:uid="{99E17726-7823-482A-BF4D-433D35F67C97}"/>
    <cellStyle name="Normal 8 15 3 7" xfId="19266" xr:uid="{65072E39-78EC-4348-B3F1-3DAFDF996248}"/>
    <cellStyle name="Normal 8 15 3 8" xfId="19267" xr:uid="{BADF43B9-3FAB-40B0-B0FC-01652CFB3BE5}"/>
    <cellStyle name="Normal 8 15 3 9" xfId="19268" xr:uid="{9055C504-5C53-4271-8B15-468B9149F3C1}"/>
    <cellStyle name="Normal 8 15 4" xfId="19269" xr:uid="{AAE42A10-BB28-4E8D-8DED-1B05FBC7DF03}"/>
    <cellStyle name="Normal 8 15 4 2" xfId="19270" xr:uid="{A9C75419-7559-4E64-8060-52548E3521CE}"/>
    <cellStyle name="Normal 8 15 4 2 2" xfId="19271" xr:uid="{4D1F00F0-0595-4B2E-8F8C-D94A3620DA58}"/>
    <cellStyle name="Normal 8 15 4 3" xfId="19272" xr:uid="{EAAF9578-7C40-4548-AD53-E09643B7703E}"/>
    <cellStyle name="Normal 8 15 4 4" xfId="19273" xr:uid="{D20C066C-446A-461C-B193-CCDE40EAE000}"/>
    <cellStyle name="Normal 8 15 4 5" xfId="19274" xr:uid="{334D7CF7-BC77-4963-BA38-62F5B703E538}"/>
    <cellStyle name="Normal 8 15 5" xfId="19275" xr:uid="{69B1C07B-7FAC-4617-94B1-A9BFBAB030E2}"/>
    <cellStyle name="Normal 8 15 5 2" xfId="19276" xr:uid="{6CFEE128-106B-4BEA-8413-6C046ED588F7}"/>
    <cellStyle name="Normal 8 15 6" xfId="19277" xr:uid="{600EB200-D45F-4C39-870E-D188892A5128}"/>
    <cellStyle name="Normal 8 15 7" xfId="19278" xr:uid="{245E8FBF-5C41-4E3B-9144-E69C7EA5AFAF}"/>
    <cellStyle name="Normal 8 15 8" xfId="19279" xr:uid="{BBB8D67E-751D-45AF-929A-6D250C4C71CA}"/>
    <cellStyle name="Normal 8 15 9" xfId="19280" xr:uid="{F374EB6E-8E3D-4075-91E2-C41767C792A4}"/>
    <cellStyle name="Normal 8 16" xfId="19281" xr:uid="{3C035B76-6C6C-448B-82AB-3D7722C1F3D0}"/>
    <cellStyle name="Normal 8 16 10" xfId="19282" xr:uid="{CB915D53-9865-48AE-9CF6-182EB15D99B9}"/>
    <cellStyle name="Normal 8 16 11" xfId="19283" xr:uid="{A3C2EAB8-1309-4E2E-A664-3B1C200CA824}"/>
    <cellStyle name="Normal 8 16 12" xfId="19284" xr:uid="{860610EE-E35F-4EE7-9E10-D7E0DE0F3318}"/>
    <cellStyle name="Normal 8 16 13" xfId="19285" xr:uid="{35EB8D43-786B-4C89-B1DF-692AB92923DC}"/>
    <cellStyle name="Normal 8 16 14" xfId="19286" xr:uid="{5529E6C4-1DC2-4F28-BBEF-B34B1574E0D2}"/>
    <cellStyle name="Normal 8 16 2" xfId="19287" xr:uid="{77B455FE-6DF5-448A-A833-C25BA072768A}"/>
    <cellStyle name="Normal 8 16 2 10" xfId="19288" xr:uid="{B844D44B-4E23-41BE-886F-D035F2B86C17}"/>
    <cellStyle name="Normal 8 16 2 11" xfId="19289" xr:uid="{9B5D7793-4C49-4742-AFAA-1E45F95C1AAD}"/>
    <cellStyle name="Normal 8 16 2 12" xfId="19290" xr:uid="{370E6A6C-4C09-4066-9857-43783349E2C6}"/>
    <cellStyle name="Normal 8 16 2 13" xfId="19291" xr:uid="{9D55A5A9-4549-4387-B231-A44679A18A00}"/>
    <cellStyle name="Normal 8 16 2 2" xfId="19292" xr:uid="{B8E298BF-000A-41C6-91B2-C59B385C7EDA}"/>
    <cellStyle name="Normal 8 16 2 2 10" xfId="19293" xr:uid="{75FE4E74-3506-4D64-9495-0A85C8822F2E}"/>
    <cellStyle name="Normal 8 16 2 2 11" xfId="19294" xr:uid="{D9F51F2B-CB39-432A-A7C6-DB3873F1EA1D}"/>
    <cellStyle name="Normal 8 16 2 2 2" xfId="19295" xr:uid="{D2A7035C-008D-4E85-93F8-6B21FDE8F1DE}"/>
    <cellStyle name="Normal 8 16 2 2 2 2" xfId="19296" xr:uid="{37D895FF-6775-4713-B762-DF4408A44221}"/>
    <cellStyle name="Normal 8 16 2 2 2 2 2" xfId="19297" xr:uid="{4E93E375-CD78-4FEA-BB98-BC81F67251B6}"/>
    <cellStyle name="Normal 8 16 2 2 2 3" xfId="19298" xr:uid="{FA2EDFA8-FF68-4798-8EFC-351F03D8198F}"/>
    <cellStyle name="Normal 8 16 2 2 2 4" xfId="19299" xr:uid="{BD79C54D-60F7-4DA6-8808-3D423BB4620C}"/>
    <cellStyle name="Normal 8 16 2 2 2 5" xfId="19300" xr:uid="{A297A0E6-4C9C-4A00-B309-365C6D7824BB}"/>
    <cellStyle name="Normal 8 16 2 2 3" xfId="19301" xr:uid="{ED3F967B-AFE0-4BEF-AC6A-809532E1EC0D}"/>
    <cellStyle name="Normal 8 16 2 2 3 2" xfId="19302" xr:uid="{C0B12253-D9D8-4AEE-98D0-A9AB67FC8DD3}"/>
    <cellStyle name="Normal 8 16 2 2 4" xfId="19303" xr:uid="{DACA740E-D8AC-41E9-B467-4AD3F2C68FA0}"/>
    <cellStyle name="Normal 8 16 2 2 5" xfId="19304" xr:uid="{26865BA5-A340-4AB0-AFE4-1190F4AD002C}"/>
    <cellStyle name="Normal 8 16 2 2 6" xfId="19305" xr:uid="{AD09E47D-2121-4B63-A18A-C227023D81DB}"/>
    <cellStyle name="Normal 8 16 2 2 7" xfId="19306" xr:uid="{477ADDD1-3EFD-4F03-BA23-ED5867C7D69B}"/>
    <cellStyle name="Normal 8 16 2 2 8" xfId="19307" xr:uid="{015E87EE-39DF-45BF-812F-C5F33321F804}"/>
    <cellStyle name="Normal 8 16 2 2 9" xfId="19308" xr:uid="{BEE4248B-DE00-42FF-83A0-8790CCF52625}"/>
    <cellStyle name="Normal 8 16 2 3" xfId="19309" xr:uid="{8F84AA8E-B4A4-4240-B41E-AA7E67C75529}"/>
    <cellStyle name="Normal 8 16 2 3 2" xfId="19310" xr:uid="{8911DB0C-DF59-471E-AA2F-17D1C41F2DF6}"/>
    <cellStyle name="Normal 8 16 2 3 2 2" xfId="19311" xr:uid="{43EEE016-86CE-4C51-807E-82C7969ED6E3}"/>
    <cellStyle name="Normal 8 16 2 3 3" xfId="19312" xr:uid="{08E48928-1B3D-4CE0-B33D-178F28FE26E2}"/>
    <cellStyle name="Normal 8 16 2 3 4" xfId="19313" xr:uid="{4FB5C6F6-2321-4E9C-A840-2387FF6F4636}"/>
    <cellStyle name="Normal 8 16 2 3 5" xfId="19314" xr:uid="{7FD9FF3C-5720-4D9C-865C-E11A9FEE0F67}"/>
    <cellStyle name="Normal 8 16 2 4" xfId="19315" xr:uid="{9DFC8707-931E-4A7C-BBA6-06949C4CA120}"/>
    <cellStyle name="Normal 8 16 2 4 2" xfId="19316" xr:uid="{BBB11DFB-FF18-4179-8BF9-6D5043075844}"/>
    <cellStyle name="Normal 8 16 2 5" xfId="19317" xr:uid="{D9C95942-A117-4987-A5B5-BB537EFBFCB8}"/>
    <cellStyle name="Normal 8 16 2 6" xfId="19318" xr:uid="{30E844A9-4E11-4EC2-B526-7DE32481B0CA}"/>
    <cellStyle name="Normal 8 16 2 7" xfId="19319" xr:uid="{46EF8B07-8626-4271-8099-BACEF0005FFA}"/>
    <cellStyle name="Normal 8 16 2 8" xfId="19320" xr:uid="{D24E780E-50A2-438F-96D4-4D639D5F80A9}"/>
    <cellStyle name="Normal 8 16 2 9" xfId="19321" xr:uid="{7769A7E9-7773-41E3-BC7F-A8072D535BA0}"/>
    <cellStyle name="Normal 8 16 3" xfId="19322" xr:uid="{7913A198-D54C-42D3-AE2B-1EC1E2FFB269}"/>
    <cellStyle name="Normal 8 16 3 10" xfId="19323" xr:uid="{19FFBFEF-A080-4DA3-9C2A-09B60EA9086F}"/>
    <cellStyle name="Normal 8 16 3 11" xfId="19324" xr:uid="{1E3302DB-01EF-4637-AA95-A7BFC24853F0}"/>
    <cellStyle name="Normal 8 16 3 2" xfId="19325" xr:uid="{F70A7F5D-4C7F-49B6-AA74-4BAAB884358D}"/>
    <cellStyle name="Normal 8 16 3 2 2" xfId="19326" xr:uid="{9E371090-3C30-4DBC-892C-82AB2D48351E}"/>
    <cellStyle name="Normal 8 16 3 2 2 2" xfId="19327" xr:uid="{DC127096-9A7A-40F2-8FD6-40F3D13331AD}"/>
    <cellStyle name="Normal 8 16 3 2 3" xfId="19328" xr:uid="{67B7805F-8579-49D9-9867-91153D375C84}"/>
    <cellStyle name="Normal 8 16 3 2 4" xfId="19329" xr:uid="{32CD4C1B-9303-4409-B032-C5B29CDE1438}"/>
    <cellStyle name="Normal 8 16 3 2 5" xfId="19330" xr:uid="{8A793B77-9BD4-48AC-B7F2-9014222982B6}"/>
    <cellStyle name="Normal 8 16 3 3" xfId="19331" xr:uid="{143FD448-4BC7-475A-A727-05433B6858BD}"/>
    <cellStyle name="Normal 8 16 3 3 2" xfId="19332" xr:uid="{DACCC21D-FB7A-437D-8639-B951FC29760C}"/>
    <cellStyle name="Normal 8 16 3 4" xfId="19333" xr:uid="{3B979A7C-2E3D-4EAE-BF8D-C8E18AB32CEE}"/>
    <cellStyle name="Normal 8 16 3 5" xfId="19334" xr:uid="{DCB3C6B1-580E-452D-802D-1AA576EC69A5}"/>
    <cellStyle name="Normal 8 16 3 6" xfId="19335" xr:uid="{988A3C92-866F-4AFA-872D-DB21755AC282}"/>
    <cellStyle name="Normal 8 16 3 7" xfId="19336" xr:uid="{37D90F93-0F4B-4CB1-8A6F-6CF375A0ACEF}"/>
    <cellStyle name="Normal 8 16 3 8" xfId="19337" xr:uid="{15EF968D-C8C7-477A-A2F1-CD8B8D0A61DB}"/>
    <cellStyle name="Normal 8 16 3 9" xfId="19338" xr:uid="{7FAFB23E-8A64-405A-8E91-289FF13BAD0A}"/>
    <cellStyle name="Normal 8 16 4" xfId="19339" xr:uid="{10AF9CAA-2A65-45C4-9227-86A03F80BA33}"/>
    <cellStyle name="Normal 8 16 4 2" xfId="19340" xr:uid="{9D416476-61AC-498D-B310-ADACA77B42A0}"/>
    <cellStyle name="Normal 8 16 4 2 2" xfId="19341" xr:uid="{DBD78645-A163-48A8-A17D-C8B2E461D2AD}"/>
    <cellStyle name="Normal 8 16 4 3" xfId="19342" xr:uid="{55EFE876-1D2D-431B-BC7B-08DAA806B9E8}"/>
    <cellStyle name="Normal 8 16 4 4" xfId="19343" xr:uid="{CDD369C9-4F5D-44C2-A378-B02DCFBCB6D3}"/>
    <cellStyle name="Normal 8 16 4 5" xfId="19344" xr:uid="{49758D51-5361-44D6-8585-35579295022E}"/>
    <cellStyle name="Normal 8 16 5" xfId="19345" xr:uid="{44B8F91A-0F54-4AB8-8C32-66D1A36AF265}"/>
    <cellStyle name="Normal 8 16 5 2" xfId="19346" xr:uid="{D515ADBF-B9EE-4AC0-AF54-DB09B125DE16}"/>
    <cellStyle name="Normal 8 16 6" xfId="19347" xr:uid="{F02A9F8D-10B4-4AF2-A7CF-9D48C4E66C8E}"/>
    <cellStyle name="Normal 8 16 7" xfId="19348" xr:uid="{DE269FAC-9A8B-4CED-A7C2-9830240D6220}"/>
    <cellStyle name="Normal 8 16 8" xfId="19349" xr:uid="{36B02CFE-F633-42BE-8E56-7CF07762F8BA}"/>
    <cellStyle name="Normal 8 16 9" xfId="19350" xr:uid="{C18B733A-EC41-4928-B774-07DFCD0F7899}"/>
    <cellStyle name="Normal 8 17" xfId="19351" xr:uid="{F6D03690-0300-40FD-8CFD-5FAA53417D0C}"/>
    <cellStyle name="Normal 8 17 10" xfId="19352" xr:uid="{02081000-111D-4C15-A134-E7617A89FCFA}"/>
    <cellStyle name="Normal 8 17 11" xfId="19353" xr:uid="{D91E78EC-4A4B-44F1-86C3-390566FB64DA}"/>
    <cellStyle name="Normal 8 17 12" xfId="19354" xr:uid="{C28390AD-DC37-434E-9B4D-513DD5CCB2BD}"/>
    <cellStyle name="Normal 8 17 13" xfId="19355" xr:uid="{BC10D1AC-21A3-4438-80E0-3E136AEEA4DA}"/>
    <cellStyle name="Normal 8 17 14" xfId="19356" xr:uid="{644C1439-4182-4B47-ADD0-189019431BAA}"/>
    <cellStyle name="Normal 8 17 2" xfId="19357" xr:uid="{A1D2C2C2-E8EA-41F5-9BD5-DD06EA5F4E92}"/>
    <cellStyle name="Normal 8 17 2 10" xfId="19358" xr:uid="{DF92B6E9-1B30-44B0-9515-A40EC581D5D2}"/>
    <cellStyle name="Normal 8 17 2 11" xfId="19359" xr:uid="{186C375E-6A4B-4F9C-B804-7C1A5843C890}"/>
    <cellStyle name="Normal 8 17 2 12" xfId="19360" xr:uid="{AA4F797F-08F9-4A51-B41E-5ADE5FFD92C3}"/>
    <cellStyle name="Normal 8 17 2 13" xfId="19361" xr:uid="{BB476756-4EA0-4F3D-AE73-CC4CBD90ABA7}"/>
    <cellStyle name="Normal 8 17 2 2" xfId="19362" xr:uid="{F4894C9F-7E6E-4822-8E34-9C2249CC57DE}"/>
    <cellStyle name="Normal 8 17 2 2 10" xfId="19363" xr:uid="{358FA263-1F1D-44FF-AF37-2899D0450D39}"/>
    <cellStyle name="Normal 8 17 2 2 11" xfId="19364" xr:uid="{FF4D7E6D-A211-4ECD-B9A5-68D8C461A5F0}"/>
    <cellStyle name="Normal 8 17 2 2 2" xfId="19365" xr:uid="{2DC3E515-AC44-4549-89A3-4B9F2FB38B32}"/>
    <cellStyle name="Normal 8 17 2 2 2 2" xfId="19366" xr:uid="{9B155E79-781C-405F-9547-667981AA083E}"/>
    <cellStyle name="Normal 8 17 2 2 2 2 2" xfId="19367" xr:uid="{A25134BF-AE06-4F22-9329-821E9CEC8663}"/>
    <cellStyle name="Normal 8 17 2 2 2 3" xfId="19368" xr:uid="{96E5C755-72E4-4096-BB87-E9B9BBB645B0}"/>
    <cellStyle name="Normal 8 17 2 2 2 4" xfId="19369" xr:uid="{D98057F3-2731-4568-928D-831DE24B0905}"/>
    <cellStyle name="Normal 8 17 2 2 2 5" xfId="19370" xr:uid="{C8DDD30E-4789-4DC6-82B7-53E25E48A35D}"/>
    <cellStyle name="Normal 8 17 2 2 3" xfId="19371" xr:uid="{A80A1C58-7BC1-443D-B5FA-96AAE752E277}"/>
    <cellStyle name="Normal 8 17 2 2 3 2" xfId="19372" xr:uid="{C8F6239C-BFEF-4721-B48B-081F91B57473}"/>
    <cellStyle name="Normal 8 17 2 2 4" xfId="19373" xr:uid="{D9D348AF-89E9-4B00-8879-8469545FE75E}"/>
    <cellStyle name="Normal 8 17 2 2 5" xfId="19374" xr:uid="{CC475F66-9B17-4AE3-AA18-12BE520E7458}"/>
    <cellStyle name="Normal 8 17 2 2 6" xfId="19375" xr:uid="{745AAEBA-107B-484E-9BCA-586D7A82D35B}"/>
    <cellStyle name="Normal 8 17 2 2 7" xfId="19376" xr:uid="{41D08C97-720F-4DA6-91F6-88B2D2A34C2C}"/>
    <cellStyle name="Normal 8 17 2 2 8" xfId="19377" xr:uid="{4F632711-F009-452A-A434-74387B02291F}"/>
    <cellStyle name="Normal 8 17 2 2 9" xfId="19378" xr:uid="{D3D34E11-251D-4BFD-B25F-BE4C8500D6CA}"/>
    <cellStyle name="Normal 8 17 2 3" xfId="19379" xr:uid="{A5B3410A-D778-43AC-9D24-13DB412723D1}"/>
    <cellStyle name="Normal 8 17 2 3 2" xfId="19380" xr:uid="{044E87F8-57EE-455C-898B-9B09A70348E5}"/>
    <cellStyle name="Normal 8 17 2 3 2 2" xfId="19381" xr:uid="{88546D68-7052-4D52-BA59-5FDB54ED8CCD}"/>
    <cellStyle name="Normal 8 17 2 3 3" xfId="19382" xr:uid="{40186F14-17BC-4D95-AC26-34043E9414A4}"/>
    <cellStyle name="Normal 8 17 2 3 4" xfId="19383" xr:uid="{A5E64373-57C7-4830-9E7F-F3C3C7B75A6A}"/>
    <cellStyle name="Normal 8 17 2 3 5" xfId="19384" xr:uid="{AE1D2B9D-B985-4AA6-B3A1-652EB79A7165}"/>
    <cellStyle name="Normal 8 17 2 4" xfId="19385" xr:uid="{AF6C88CA-36B0-4254-BE63-0A7403F18100}"/>
    <cellStyle name="Normal 8 17 2 4 2" xfId="19386" xr:uid="{50621EBC-160A-477C-A3CD-FF7B27A96707}"/>
    <cellStyle name="Normal 8 17 2 5" xfId="19387" xr:uid="{98991CFB-C6D0-418B-8C55-63531BC55388}"/>
    <cellStyle name="Normal 8 17 2 6" xfId="19388" xr:uid="{EC842FB9-8836-44F8-A7D4-AB21BDA5A5C3}"/>
    <cellStyle name="Normal 8 17 2 7" xfId="19389" xr:uid="{4AFF3B42-C488-4DDF-B75E-0EB38459E838}"/>
    <cellStyle name="Normal 8 17 2 8" xfId="19390" xr:uid="{93BDBC3F-3927-4E8D-955E-4E9F5AED68C6}"/>
    <cellStyle name="Normal 8 17 2 9" xfId="19391" xr:uid="{135EDA0E-DF92-4EE7-B7DD-462582F3F19F}"/>
    <cellStyle name="Normal 8 17 3" xfId="19392" xr:uid="{02CBC9C1-EB94-4B57-B6C3-E61EAC83AD82}"/>
    <cellStyle name="Normal 8 17 3 10" xfId="19393" xr:uid="{1BA7D327-8E96-4546-81A0-8EDB3AE850A1}"/>
    <cellStyle name="Normal 8 17 3 11" xfId="19394" xr:uid="{3F3A7748-23A4-4232-8910-0DEED9B18FE8}"/>
    <cellStyle name="Normal 8 17 3 2" xfId="19395" xr:uid="{00CB64AD-3368-4144-B518-FFCE62671A74}"/>
    <cellStyle name="Normal 8 17 3 2 2" xfId="19396" xr:uid="{5B873B0E-D34E-4166-8613-B0A95A7E1AC6}"/>
    <cellStyle name="Normal 8 17 3 2 2 2" xfId="19397" xr:uid="{F4363388-6885-4566-BEDF-7F4E17828A83}"/>
    <cellStyle name="Normal 8 17 3 2 3" xfId="19398" xr:uid="{F4E122DD-46FE-4D4E-AE04-C0DE8D3E11D4}"/>
    <cellStyle name="Normal 8 17 3 2 4" xfId="19399" xr:uid="{9C4DF81B-A64D-437E-A6D7-73CA00086CA1}"/>
    <cellStyle name="Normal 8 17 3 2 5" xfId="19400" xr:uid="{E2C6B2D9-8311-4A93-AACA-9A17C205154A}"/>
    <cellStyle name="Normal 8 17 3 3" xfId="19401" xr:uid="{ECD0D001-FD0D-4B7B-8BCF-6D1018424EE3}"/>
    <cellStyle name="Normal 8 17 3 3 2" xfId="19402" xr:uid="{A9EE7B0E-F0CA-4BB2-9273-194B421E8F6F}"/>
    <cellStyle name="Normal 8 17 3 4" xfId="19403" xr:uid="{3F4DB7BE-F38F-450F-8FDA-2A37BF2E8382}"/>
    <cellStyle name="Normal 8 17 3 5" xfId="19404" xr:uid="{5D0E81D9-6CF8-45B5-9A1B-1BB1D6F55705}"/>
    <cellStyle name="Normal 8 17 3 6" xfId="19405" xr:uid="{606BDB61-FBE6-41E6-92E0-8F79FCE82C53}"/>
    <cellStyle name="Normal 8 17 3 7" xfId="19406" xr:uid="{AFC0711B-4502-4A39-96D0-C980473A5544}"/>
    <cellStyle name="Normal 8 17 3 8" xfId="19407" xr:uid="{84C5BE9F-F1FB-45A7-A6FF-C9E10211FF0B}"/>
    <cellStyle name="Normal 8 17 3 9" xfId="19408" xr:uid="{F7A6FE7E-6581-4D0A-8E49-7E6F84B2A6AE}"/>
    <cellStyle name="Normal 8 17 4" xfId="19409" xr:uid="{A4C1A90A-45CA-46B8-B359-A2AC94BD9B35}"/>
    <cellStyle name="Normal 8 17 4 2" xfId="19410" xr:uid="{292EC3BD-023C-4917-A8C3-C191040BB58E}"/>
    <cellStyle name="Normal 8 17 4 2 2" xfId="19411" xr:uid="{C4DBB30F-61FC-42CA-9F06-867E5A548E80}"/>
    <cellStyle name="Normal 8 17 4 3" xfId="19412" xr:uid="{DD74CF5A-906F-4177-9A81-07DAE0B07C46}"/>
    <cellStyle name="Normal 8 17 4 4" xfId="19413" xr:uid="{DF017C8B-2C7D-4215-9506-341F0D2BFC2B}"/>
    <cellStyle name="Normal 8 17 4 5" xfId="19414" xr:uid="{B6536800-5744-4C83-B3E5-11A3AC84DF21}"/>
    <cellStyle name="Normal 8 17 5" xfId="19415" xr:uid="{EA6278BC-B5AF-41FB-B804-E399C5089FF6}"/>
    <cellStyle name="Normal 8 17 5 2" xfId="19416" xr:uid="{E82C5BAB-3B61-415C-A6CF-10418AF0F135}"/>
    <cellStyle name="Normal 8 17 6" xfId="19417" xr:uid="{9EA4C0A6-4891-4206-B608-545C4CE5C862}"/>
    <cellStyle name="Normal 8 17 7" xfId="19418" xr:uid="{5F504492-054D-40D5-B19D-FAA58BBB3CA4}"/>
    <cellStyle name="Normal 8 17 8" xfId="19419" xr:uid="{58BE32BD-32EB-4343-ABD0-F73628C7920C}"/>
    <cellStyle name="Normal 8 17 9" xfId="19420" xr:uid="{9C6D6638-B522-4694-857A-3DC4FE9BA38F}"/>
    <cellStyle name="Normal 8 18" xfId="19421" xr:uid="{66ABA2AC-233B-4409-9A8B-27A0FCA0D276}"/>
    <cellStyle name="Normal 8 18 10" xfId="19422" xr:uid="{FDA783C3-35F6-4FD7-A7D9-A4AA6CA7933C}"/>
    <cellStyle name="Normal 8 18 11" xfId="19423" xr:uid="{BAB36695-8471-4C66-A20A-FE608261289D}"/>
    <cellStyle name="Normal 8 18 12" xfId="19424" xr:uid="{3D775F0C-DDD3-4FEF-BE9A-833A36C601F6}"/>
    <cellStyle name="Normal 8 18 13" xfId="19425" xr:uid="{1C65E5EA-1EAF-4E44-903B-83B5EC046C25}"/>
    <cellStyle name="Normal 8 18 14" xfId="19426" xr:uid="{6B40FC27-2BF4-4C6C-9F24-1A6F19DA438B}"/>
    <cellStyle name="Normal 8 18 2" xfId="19427" xr:uid="{F94858EC-67B4-4AB2-A96B-1B7212EFCA22}"/>
    <cellStyle name="Normal 8 18 2 10" xfId="19428" xr:uid="{09E8EC29-153D-4A7A-9E8C-6C485B03E54E}"/>
    <cellStyle name="Normal 8 18 2 11" xfId="19429" xr:uid="{8D4C1969-7C2F-410F-A452-5BF688E889EC}"/>
    <cellStyle name="Normal 8 18 2 12" xfId="19430" xr:uid="{E05BB646-15AE-45BA-B6E7-68F7A175B32E}"/>
    <cellStyle name="Normal 8 18 2 13" xfId="19431" xr:uid="{42FD6969-FCB6-488A-9BEB-FCC6DB143196}"/>
    <cellStyle name="Normal 8 18 2 2" xfId="19432" xr:uid="{3E11B1DD-EDE7-4A56-8679-0A450C09BF2C}"/>
    <cellStyle name="Normal 8 18 2 2 10" xfId="19433" xr:uid="{6C41CD96-1554-4D2B-86D5-FABFC557FED8}"/>
    <cellStyle name="Normal 8 18 2 2 11" xfId="19434" xr:uid="{8ECCB5CE-010B-4887-919E-13C8CF94480B}"/>
    <cellStyle name="Normal 8 18 2 2 2" xfId="19435" xr:uid="{5D096EFE-F0D8-414C-9154-F9B7354C3063}"/>
    <cellStyle name="Normal 8 18 2 2 2 2" xfId="19436" xr:uid="{AB5605DD-BC9A-4B57-9A46-F6FF81CE1FA7}"/>
    <cellStyle name="Normal 8 18 2 2 2 2 2" xfId="19437" xr:uid="{E444BFB3-3523-421E-814F-A66A95D1953D}"/>
    <cellStyle name="Normal 8 18 2 2 2 3" xfId="19438" xr:uid="{267994BB-89C5-4B35-B120-CA383B1A56EE}"/>
    <cellStyle name="Normal 8 18 2 2 2 4" xfId="19439" xr:uid="{C8C20DA0-11B5-4605-8D8B-4294B6E32A46}"/>
    <cellStyle name="Normal 8 18 2 2 2 5" xfId="19440" xr:uid="{2018E195-8D19-4D55-966D-F1AC24E43827}"/>
    <cellStyle name="Normal 8 18 2 2 3" xfId="19441" xr:uid="{48DAA72E-E14D-49D0-A860-84B0F3CEB636}"/>
    <cellStyle name="Normal 8 18 2 2 3 2" xfId="19442" xr:uid="{57A7BF08-D664-4018-B234-78F85DC99F54}"/>
    <cellStyle name="Normal 8 18 2 2 4" xfId="19443" xr:uid="{5427772B-E3B4-4211-ADCD-54017BFB7D00}"/>
    <cellStyle name="Normal 8 18 2 2 5" xfId="19444" xr:uid="{563B604E-0F54-4C43-A35F-1C8A50FBA837}"/>
    <cellStyle name="Normal 8 18 2 2 6" xfId="19445" xr:uid="{999C85EC-9D4B-4A95-9ABE-3310963A0545}"/>
    <cellStyle name="Normal 8 18 2 2 7" xfId="19446" xr:uid="{FCD927AC-EC2C-4319-974E-396CCA50D62D}"/>
    <cellStyle name="Normal 8 18 2 2 8" xfId="19447" xr:uid="{FBE24940-7612-4F89-BACC-7E2EA70B3748}"/>
    <cellStyle name="Normal 8 18 2 2 9" xfId="19448" xr:uid="{3DAC98B8-96E6-4249-85BD-CC0F332442FB}"/>
    <cellStyle name="Normal 8 18 2 3" xfId="19449" xr:uid="{DECAEAD2-34EC-4AF8-AA21-FF9F9032B54E}"/>
    <cellStyle name="Normal 8 18 2 3 2" xfId="19450" xr:uid="{9555BA58-B765-498D-8ABB-8F1A0C49E752}"/>
    <cellStyle name="Normal 8 18 2 3 2 2" xfId="19451" xr:uid="{D60EA265-2B4D-4C68-A55D-6DD89ADC8BA2}"/>
    <cellStyle name="Normal 8 18 2 3 3" xfId="19452" xr:uid="{C9912E90-6817-448E-BC5F-4DD6F8C4BCF1}"/>
    <cellStyle name="Normal 8 18 2 3 4" xfId="19453" xr:uid="{F32E34FF-3A3C-4756-8933-5A53BB7C483A}"/>
    <cellStyle name="Normal 8 18 2 3 5" xfId="19454" xr:uid="{A7EEC1CA-4979-4465-8929-6E1444A59FBD}"/>
    <cellStyle name="Normal 8 18 2 4" xfId="19455" xr:uid="{32CF05DE-5519-43B1-8AAB-BD3E550A07E4}"/>
    <cellStyle name="Normal 8 18 2 4 2" xfId="19456" xr:uid="{9FB084DF-8E20-48B2-A925-3A65B8CD66D2}"/>
    <cellStyle name="Normal 8 18 2 5" xfId="19457" xr:uid="{8BF4A29B-1EB1-4075-A14F-EDD54954062E}"/>
    <cellStyle name="Normal 8 18 2 6" xfId="19458" xr:uid="{EAC9A4F5-FD94-40B7-A2AA-49013E70A1F1}"/>
    <cellStyle name="Normal 8 18 2 7" xfId="19459" xr:uid="{6AA109A8-0366-49CB-AC18-51D9E51C6202}"/>
    <cellStyle name="Normal 8 18 2 8" xfId="19460" xr:uid="{DEDA048A-5899-423D-B9AE-BCC6E920FDC7}"/>
    <cellStyle name="Normal 8 18 2 9" xfId="19461" xr:uid="{76924936-3D2E-4949-93FF-0550DA3E9230}"/>
    <cellStyle name="Normal 8 18 3" xfId="19462" xr:uid="{C83CCAD0-8EF4-4D8A-8BD9-15BBE423A8B9}"/>
    <cellStyle name="Normal 8 18 3 10" xfId="19463" xr:uid="{CE4AC691-FBC0-4C72-9692-3943B247F670}"/>
    <cellStyle name="Normal 8 18 3 11" xfId="19464" xr:uid="{2BE9C486-5321-48B8-9F60-B9CA53952640}"/>
    <cellStyle name="Normal 8 18 3 2" xfId="19465" xr:uid="{A915CDAE-2168-400F-BEB8-41E692E20426}"/>
    <cellStyle name="Normal 8 18 3 2 2" xfId="19466" xr:uid="{85B513E2-06EA-4AAA-B976-435393FC540C}"/>
    <cellStyle name="Normal 8 18 3 2 2 2" xfId="19467" xr:uid="{0B94E877-B5EF-48E7-839E-2CD31ED68B09}"/>
    <cellStyle name="Normal 8 18 3 2 3" xfId="19468" xr:uid="{254D7D90-6AF4-43FD-9E23-8BC558AE6F22}"/>
    <cellStyle name="Normal 8 18 3 2 4" xfId="19469" xr:uid="{B123867D-BA88-4CC3-B3A0-49112124171E}"/>
    <cellStyle name="Normal 8 18 3 2 5" xfId="19470" xr:uid="{0E2279FD-6264-4963-997C-659911F6AF54}"/>
    <cellStyle name="Normal 8 18 3 3" xfId="19471" xr:uid="{A3336E00-A73B-428F-972F-7CF64BCAD515}"/>
    <cellStyle name="Normal 8 18 3 3 2" xfId="19472" xr:uid="{E1A58F7D-62B8-4EFE-A13A-C50F14D2CE53}"/>
    <cellStyle name="Normal 8 18 3 4" xfId="19473" xr:uid="{6C95A652-904B-4642-B42C-BE67176A6A5C}"/>
    <cellStyle name="Normal 8 18 3 5" xfId="19474" xr:uid="{82C3451A-1233-4834-9AA1-51105B277783}"/>
    <cellStyle name="Normal 8 18 3 6" xfId="19475" xr:uid="{6F3238CC-F818-4898-A293-E32CDBDC5ECF}"/>
    <cellStyle name="Normal 8 18 3 7" xfId="19476" xr:uid="{CA794BDD-D122-4660-B824-AFF988662BC8}"/>
    <cellStyle name="Normal 8 18 3 8" xfId="19477" xr:uid="{CA86E6F2-7347-4883-832A-A475F265711B}"/>
    <cellStyle name="Normal 8 18 3 9" xfId="19478" xr:uid="{F81C60DD-4AE7-4295-8345-0364A8049DDD}"/>
    <cellStyle name="Normal 8 18 4" xfId="19479" xr:uid="{A5E18AD0-F1E3-48B6-915C-DEC4C95FADE9}"/>
    <cellStyle name="Normal 8 18 4 2" xfId="19480" xr:uid="{73CA8409-9B28-404B-BD76-A58908ADE491}"/>
    <cellStyle name="Normal 8 18 4 2 2" xfId="19481" xr:uid="{13A1943F-89F3-4C80-8DE8-0FFB0918CC09}"/>
    <cellStyle name="Normal 8 18 4 3" xfId="19482" xr:uid="{4A09DBE9-A4DA-4D87-B0A0-106C6BCDC5A4}"/>
    <cellStyle name="Normal 8 18 4 4" xfId="19483" xr:uid="{132FCFF2-99F7-4094-AF48-ABED12CA77C5}"/>
    <cellStyle name="Normal 8 18 4 5" xfId="19484" xr:uid="{CB6D5EA3-2AB5-42DE-979A-7436596E11DE}"/>
    <cellStyle name="Normal 8 18 5" xfId="19485" xr:uid="{D4CF3751-E3E6-4BA1-BEB1-F32E5BCF6CFA}"/>
    <cellStyle name="Normal 8 18 5 2" xfId="19486" xr:uid="{F8AC06B4-0C16-4CDF-8D61-8BE664D733FF}"/>
    <cellStyle name="Normal 8 18 6" xfId="19487" xr:uid="{CB97FE40-0422-4DC6-82C0-A64783DF7087}"/>
    <cellStyle name="Normal 8 18 7" xfId="19488" xr:uid="{626A4669-ED30-42AA-A05F-F7A4114CD148}"/>
    <cellStyle name="Normal 8 18 8" xfId="19489" xr:uid="{E06E7395-D974-4235-AF37-335117C9703E}"/>
    <cellStyle name="Normal 8 18 9" xfId="19490" xr:uid="{C890445D-58E0-48A5-855C-3E76F3C3559E}"/>
    <cellStyle name="Normal 8 19" xfId="19491" xr:uid="{16B8417C-585E-40D4-BF28-42FE116D336C}"/>
    <cellStyle name="Normal 8 19 10" xfId="19492" xr:uid="{63676052-4522-4F83-AE4E-F6187DA82A1D}"/>
    <cellStyle name="Normal 8 19 11" xfId="19493" xr:uid="{FAA6B1EA-7EBA-4600-83B5-072706B1C8CE}"/>
    <cellStyle name="Normal 8 19 12" xfId="19494" xr:uid="{F70B0250-8CBE-463E-BA9D-66BE5B61DD62}"/>
    <cellStyle name="Normal 8 19 13" xfId="19495" xr:uid="{6CDDB0BB-69B4-4D6A-87C1-AC943C8E8C5E}"/>
    <cellStyle name="Normal 8 19 14" xfId="19496" xr:uid="{08BAABBB-01D4-4A02-BDA8-56F6DE114F54}"/>
    <cellStyle name="Normal 8 19 2" xfId="19497" xr:uid="{31E2E127-9788-4211-947B-D74D526606E6}"/>
    <cellStyle name="Normal 8 19 2 10" xfId="19498" xr:uid="{E06528A7-C304-417B-9FB3-3C21932F1BC0}"/>
    <cellStyle name="Normal 8 19 2 11" xfId="19499" xr:uid="{6E49BA09-1D88-42C7-BA79-555CB68EAE29}"/>
    <cellStyle name="Normal 8 19 2 12" xfId="19500" xr:uid="{AD3585CF-FD8B-4F98-8D3F-26DE18ABAB05}"/>
    <cellStyle name="Normal 8 19 2 13" xfId="19501" xr:uid="{1A22B794-C128-4CE7-892B-0465595FFDC0}"/>
    <cellStyle name="Normal 8 19 2 2" xfId="19502" xr:uid="{4DDD78D3-40A8-4D06-A307-3CD32712F2DC}"/>
    <cellStyle name="Normal 8 19 2 2 10" xfId="19503" xr:uid="{A5908538-C2BD-474D-A3F4-084804FC5E55}"/>
    <cellStyle name="Normal 8 19 2 2 11" xfId="19504" xr:uid="{02632B6D-1F10-4FE7-9C0F-442FDF6BE8D2}"/>
    <cellStyle name="Normal 8 19 2 2 2" xfId="19505" xr:uid="{6A8A824A-DDE4-460E-B5D7-AD7049724841}"/>
    <cellStyle name="Normal 8 19 2 2 2 2" xfId="19506" xr:uid="{2BDD60A0-DFC7-4C9D-B7F7-08B1872C331D}"/>
    <cellStyle name="Normal 8 19 2 2 2 2 2" xfId="19507" xr:uid="{14FA0ABA-7509-419E-B752-149BAD19CF6A}"/>
    <cellStyle name="Normal 8 19 2 2 2 3" xfId="19508" xr:uid="{0AE7194F-F516-4FE3-9237-C199D47479DC}"/>
    <cellStyle name="Normal 8 19 2 2 2 4" xfId="19509" xr:uid="{DE76E9AA-70C0-4528-9B68-960285F6403F}"/>
    <cellStyle name="Normal 8 19 2 2 2 5" xfId="19510" xr:uid="{74EA1754-5DD8-4CB7-BC75-B230884A7436}"/>
    <cellStyle name="Normal 8 19 2 2 3" xfId="19511" xr:uid="{8083382B-A08C-4659-918E-8A6BD6AF69B0}"/>
    <cellStyle name="Normal 8 19 2 2 3 2" xfId="19512" xr:uid="{03BCA721-5169-423E-88D8-E465ED2C71DA}"/>
    <cellStyle name="Normal 8 19 2 2 4" xfId="19513" xr:uid="{0E2AD451-CD8D-4A03-995C-2C70D222E724}"/>
    <cellStyle name="Normal 8 19 2 2 5" xfId="19514" xr:uid="{5E6AE3F6-8F18-4A5B-AA51-4A29050FB61D}"/>
    <cellStyle name="Normal 8 19 2 2 6" xfId="19515" xr:uid="{328BA44D-B31B-4A3E-B7B6-6C4281072D60}"/>
    <cellStyle name="Normal 8 19 2 2 7" xfId="19516" xr:uid="{F29FE576-67A6-4A04-81E7-874EC5A2E110}"/>
    <cellStyle name="Normal 8 19 2 2 8" xfId="19517" xr:uid="{A92563DA-7085-4076-8178-73AC67EBEFE0}"/>
    <cellStyle name="Normal 8 19 2 2 9" xfId="19518" xr:uid="{111A3CC0-BD7C-4829-9D72-B93FEFB3BCD2}"/>
    <cellStyle name="Normal 8 19 2 3" xfId="19519" xr:uid="{71862FF9-8322-4FE0-B1CD-2CFF7C874D9E}"/>
    <cellStyle name="Normal 8 19 2 3 2" xfId="19520" xr:uid="{CBE0B23C-6FAD-46E7-A023-A0977465FCE5}"/>
    <cellStyle name="Normal 8 19 2 3 2 2" xfId="19521" xr:uid="{1682EA36-1704-4397-ABA0-A62F74C82D87}"/>
    <cellStyle name="Normal 8 19 2 3 3" xfId="19522" xr:uid="{DD9D4D67-45FC-4D7A-8376-BD5E532F989C}"/>
    <cellStyle name="Normal 8 19 2 3 4" xfId="19523" xr:uid="{C9B2A779-B253-4B08-B9C3-D5666F729302}"/>
    <cellStyle name="Normal 8 19 2 3 5" xfId="19524" xr:uid="{9C874D17-5D32-446F-9F5B-119452E04978}"/>
    <cellStyle name="Normal 8 19 2 4" xfId="19525" xr:uid="{0D451962-99F9-4E4B-A836-842A928377BD}"/>
    <cellStyle name="Normal 8 19 2 4 2" xfId="19526" xr:uid="{CEBD52E8-6EDE-43EC-8892-3C61676A90A6}"/>
    <cellStyle name="Normal 8 19 2 5" xfId="19527" xr:uid="{1ECE9644-CC38-41EF-B52B-C246114B9907}"/>
    <cellStyle name="Normal 8 19 2 6" xfId="19528" xr:uid="{DCC3D2AD-44CD-4002-B99E-368C8C62376D}"/>
    <cellStyle name="Normal 8 19 2 7" xfId="19529" xr:uid="{EBFB7624-F2B5-4E03-9DB5-9A0459B19C9D}"/>
    <cellStyle name="Normal 8 19 2 8" xfId="19530" xr:uid="{A203DB1C-9128-4CFD-AA83-EFA3A0CEB974}"/>
    <cellStyle name="Normal 8 19 2 9" xfId="19531" xr:uid="{C6B5F513-FA13-42AB-BDD2-387E4C7D58B0}"/>
    <cellStyle name="Normal 8 19 3" xfId="19532" xr:uid="{1F0FD1C9-F036-4CE8-BAD4-CC9D4B23E29A}"/>
    <cellStyle name="Normal 8 19 3 10" xfId="19533" xr:uid="{9188F2FA-D4CB-46F9-A8E4-E331485795C4}"/>
    <cellStyle name="Normal 8 19 3 11" xfId="19534" xr:uid="{4716E0FE-F2EF-465E-BF2E-DEA8C2E17C74}"/>
    <cellStyle name="Normal 8 19 3 2" xfId="19535" xr:uid="{955B3AF7-4510-49A2-A62C-17C4008EA983}"/>
    <cellStyle name="Normal 8 19 3 2 2" xfId="19536" xr:uid="{CFEB55AC-ACB6-4F2E-BF40-112DCA1AB667}"/>
    <cellStyle name="Normal 8 19 3 2 2 2" xfId="19537" xr:uid="{0EAD39A5-D89A-4DA1-96C1-7E4154237B27}"/>
    <cellStyle name="Normal 8 19 3 2 3" xfId="19538" xr:uid="{7AF61EC1-DC72-420A-8F58-42643FBBAE88}"/>
    <cellStyle name="Normal 8 19 3 2 4" xfId="19539" xr:uid="{E58F06E8-ED24-4822-ADC0-94D586247983}"/>
    <cellStyle name="Normal 8 19 3 2 5" xfId="19540" xr:uid="{43323C5D-776F-4B78-9AF7-3AFD18A5EC21}"/>
    <cellStyle name="Normal 8 19 3 3" xfId="19541" xr:uid="{1E1E456D-416C-40C4-BB44-02E6B24271A5}"/>
    <cellStyle name="Normal 8 19 3 3 2" xfId="19542" xr:uid="{B6EFAEB3-98CA-4FE0-8956-73C509E29500}"/>
    <cellStyle name="Normal 8 19 3 4" xfId="19543" xr:uid="{53EB6ADD-1272-4F6A-B8CE-944F225177DD}"/>
    <cellStyle name="Normal 8 19 3 5" xfId="19544" xr:uid="{71951D3C-FDFB-40FD-885D-EB81706115FA}"/>
    <cellStyle name="Normal 8 19 3 6" xfId="19545" xr:uid="{4B9311E4-3819-4D84-8EB5-4E90049D44E2}"/>
    <cellStyle name="Normal 8 19 3 7" xfId="19546" xr:uid="{067E0523-D970-43D9-BC81-75B91BC8E1A9}"/>
    <cellStyle name="Normal 8 19 3 8" xfId="19547" xr:uid="{65C10D47-FB93-441C-AA3F-D03C25D7C127}"/>
    <cellStyle name="Normal 8 19 3 9" xfId="19548" xr:uid="{4898C5AC-954E-413A-87C0-E20063195B1D}"/>
    <cellStyle name="Normal 8 19 4" xfId="19549" xr:uid="{1415D746-5492-4CBC-B3CF-BA435CBFCF0B}"/>
    <cellStyle name="Normal 8 19 4 2" xfId="19550" xr:uid="{E21E4908-48A4-444E-99A1-4612DB443526}"/>
    <cellStyle name="Normal 8 19 4 2 2" xfId="19551" xr:uid="{C98D3F41-006B-4B26-8120-FCC8725EF8F0}"/>
    <cellStyle name="Normal 8 19 4 3" xfId="19552" xr:uid="{1355F0D5-C0DB-40B6-B1EE-7DCC9C7156DD}"/>
    <cellStyle name="Normal 8 19 4 4" xfId="19553" xr:uid="{E952433F-9B2E-4476-B9DD-29628DA976D6}"/>
    <cellStyle name="Normal 8 19 4 5" xfId="19554" xr:uid="{6131D16E-1961-4323-9BF8-0918A63F1C92}"/>
    <cellStyle name="Normal 8 19 5" xfId="19555" xr:uid="{AFD336FD-1494-43D5-BC40-D83704D949A0}"/>
    <cellStyle name="Normal 8 19 5 2" xfId="19556" xr:uid="{7CFFA4E4-350B-4C74-9E48-434EFF3EC389}"/>
    <cellStyle name="Normal 8 19 6" xfId="19557" xr:uid="{AA7EF26F-4D52-4B81-A9C8-6AB802B481D9}"/>
    <cellStyle name="Normal 8 19 7" xfId="19558" xr:uid="{33CDDF5E-B75E-42A5-8CC5-656B0A254C4B}"/>
    <cellStyle name="Normal 8 19 8" xfId="19559" xr:uid="{C0F7379D-0094-4FF1-ADC4-4669E1F0CF93}"/>
    <cellStyle name="Normal 8 19 9" xfId="19560" xr:uid="{1C91F4D1-3846-4A2B-9524-E4B6B1B93A1E}"/>
    <cellStyle name="Normal 8 2" xfId="19561" xr:uid="{6E761636-7420-47C6-919A-822540AD0AD7}"/>
    <cellStyle name="Normal 8 2 10" xfId="19562" xr:uid="{49996B56-8417-4058-B509-DF4FFC8D5492}"/>
    <cellStyle name="Normal 8 2 11" xfId="19563" xr:uid="{93C8CAD9-BE48-40C8-A253-60DEDE9E87E1}"/>
    <cellStyle name="Normal 8 2 12" xfId="19564" xr:uid="{D45B798E-44A9-4CB4-BAA5-8AE35DEEAF57}"/>
    <cellStyle name="Normal 8 2 13" xfId="19565" xr:uid="{7CAAEAEF-2602-4F2E-99D3-2040BCE13FF6}"/>
    <cellStyle name="Normal 8 2 14" xfId="19566" xr:uid="{EB621A7D-696E-4D3F-86AB-DFBDEF949269}"/>
    <cellStyle name="Normal 8 2 15" xfId="19567" xr:uid="{41EC821E-EEBC-4EFE-8240-2901E416D802}"/>
    <cellStyle name="Normal 8 2 16" xfId="19568" xr:uid="{D768DACE-C77D-4480-9F65-BBB521EFEFE2}"/>
    <cellStyle name="Normal 8 2 17" xfId="19569" xr:uid="{C095426E-76B0-45FA-977A-EE6A93364A4F}"/>
    <cellStyle name="Normal 8 2 2" xfId="19570" xr:uid="{ACAAA4BE-C3D9-4BBE-BE1D-4F403CB02675}"/>
    <cellStyle name="Normal 8 2 2 10" xfId="19571" xr:uid="{8781952F-DB9B-4552-9A98-5EA15C10146C}"/>
    <cellStyle name="Normal 8 2 2 11" xfId="19572" xr:uid="{BD370ABD-4DF2-43FD-877A-0A100504D6B4}"/>
    <cellStyle name="Normal 8 2 2 12" xfId="19573" xr:uid="{6D1064B0-5415-46B1-9163-B293AE022FA2}"/>
    <cellStyle name="Normal 8 2 2 13" xfId="19574" xr:uid="{55110F4F-F350-45A7-AE0F-B9AA7BE250D0}"/>
    <cellStyle name="Normal 8 2 2 2" xfId="19575" xr:uid="{8253AE56-BC22-48E4-ACF8-EBD1AEF33B12}"/>
    <cellStyle name="Normal 8 2 2 2 10" xfId="19576" xr:uid="{ED1349AC-31A7-4607-8525-FA9CEEBDEB39}"/>
    <cellStyle name="Normal 8 2 2 2 11" xfId="19577" xr:uid="{8CB7274F-E99A-4919-A09C-D2B5E638242C}"/>
    <cellStyle name="Normal 8 2 2 2 2" xfId="19578" xr:uid="{8D3146B2-1995-4B09-B541-0AC24094E42F}"/>
    <cellStyle name="Normal 8 2 2 2 2 2" xfId="19579" xr:uid="{5E86B602-8A0E-46A4-AC7C-1FC5EDE2F84D}"/>
    <cellStyle name="Normal 8 2 2 2 2 2 2" xfId="19580" xr:uid="{8BE8262A-147E-4DBC-8C8C-FBABEAB2661B}"/>
    <cellStyle name="Normal 8 2 2 2 2 3" xfId="19581" xr:uid="{8D6D09CA-3C87-411D-83D7-D965B271404D}"/>
    <cellStyle name="Normal 8 2 2 2 2 4" xfId="19582" xr:uid="{73B786F6-8909-4858-B214-D49778EC69D7}"/>
    <cellStyle name="Normal 8 2 2 2 2 5" xfId="19583" xr:uid="{A38177BC-FB84-4D31-ADC1-5A3D3AC697BD}"/>
    <cellStyle name="Normal 8 2 2 2 3" xfId="19584" xr:uid="{DB7C4867-9740-4510-80AA-FB9A3B289C7E}"/>
    <cellStyle name="Normal 8 2 2 2 3 2" xfId="19585" xr:uid="{F6748BA3-7F03-472D-8CE9-964E513DB97D}"/>
    <cellStyle name="Normal 8 2 2 2 4" xfId="19586" xr:uid="{86C2E884-09F4-4633-853F-75A7D21321AC}"/>
    <cellStyle name="Normal 8 2 2 2 5" xfId="19587" xr:uid="{217377B8-C99D-4586-936E-B46F11B4C61B}"/>
    <cellStyle name="Normal 8 2 2 2 6" xfId="19588" xr:uid="{6C1DF317-C6FC-4050-8E58-EEC497D1882B}"/>
    <cellStyle name="Normal 8 2 2 2 7" xfId="19589" xr:uid="{A299B142-CFE8-4305-8EE4-C934898C81DB}"/>
    <cellStyle name="Normal 8 2 2 2 8" xfId="19590" xr:uid="{85FB83BA-F61F-4663-BBA5-AC2C529F299C}"/>
    <cellStyle name="Normal 8 2 2 2 9" xfId="19591" xr:uid="{9C98833F-B40F-4704-8B9F-3D0816FBFD23}"/>
    <cellStyle name="Normal 8 2 2 3" xfId="19592" xr:uid="{3E00C8EB-F150-4086-AA45-8652C2272FF4}"/>
    <cellStyle name="Normal 8 2 2 3 2" xfId="19593" xr:uid="{BA96EAB6-7000-4E6A-96BF-9DCA28EC2449}"/>
    <cellStyle name="Normal 8 2 2 3 2 2" xfId="19594" xr:uid="{4786F5B3-4346-496A-9133-2AB1445D2394}"/>
    <cellStyle name="Normal 8 2 2 3 3" xfId="19595" xr:uid="{D36B953F-7491-4830-BCB5-9647B9AD6A48}"/>
    <cellStyle name="Normal 8 2 2 3 4" xfId="19596" xr:uid="{2B7E2645-F982-4BBD-A10D-67D15E37793B}"/>
    <cellStyle name="Normal 8 2 2 3 5" xfId="19597" xr:uid="{8B6BC1F4-42CA-4A4A-A9AC-E237212D4353}"/>
    <cellStyle name="Normal 8 2 2 4" xfId="19598" xr:uid="{6FFE6DA2-4897-4188-96EB-C063638E1C8B}"/>
    <cellStyle name="Normal 8 2 2 4 2" xfId="19599" xr:uid="{149F73C0-7961-46A5-98CA-0F0064EF3D36}"/>
    <cellStyle name="Normal 8 2 2 5" xfId="19600" xr:uid="{CDC0F1E1-6864-4C17-9E1D-65FC263C6639}"/>
    <cellStyle name="Normal 8 2 2 6" xfId="19601" xr:uid="{E445C3BF-B2F2-4049-AE90-37EFC09B966C}"/>
    <cellStyle name="Normal 8 2 2 7" xfId="19602" xr:uid="{68F7826B-95B3-4F42-BF4C-E512A3C9FD45}"/>
    <cellStyle name="Normal 8 2 2 8" xfId="19603" xr:uid="{FE7B811E-D793-40B5-9B1A-85F80D1A9852}"/>
    <cellStyle name="Normal 8 2 2 9" xfId="19604" xr:uid="{79E0E902-2CCE-404C-969B-AE8E63570888}"/>
    <cellStyle name="Normal 8 2 3" xfId="19605" xr:uid="{7793BD53-1B00-4744-94F9-C1EC1C4F71AE}"/>
    <cellStyle name="Normal 8 2 3 10" xfId="19606" xr:uid="{221CEEAD-39B0-4841-AEC5-6D7C741B67E9}"/>
    <cellStyle name="Normal 8 2 3 11" xfId="19607" xr:uid="{4C4A4285-5A5C-448A-A3E4-9238C02CDF66}"/>
    <cellStyle name="Normal 8 2 3 2" xfId="19608" xr:uid="{94BB6A56-4019-4C99-B4DB-D3E0C08661C7}"/>
    <cellStyle name="Normal 8 2 3 2 2" xfId="19609" xr:uid="{CB1D6137-5394-4E97-82AB-952C895C47A4}"/>
    <cellStyle name="Normal 8 2 3 2 2 2" xfId="19610" xr:uid="{A04359C1-0301-4C3E-B3D6-E3F82311A66C}"/>
    <cellStyle name="Normal 8 2 3 2 3" xfId="19611" xr:uid="{F948AD91-DF45-4A64-AC7F-E8132BBFCAA0}"/>
    <cellStyle name="Normal 8 2 3 2 4" xfId="19612" xr:uid="{D3FB2AA7-B8EC-4DA1-A426-099A6AC393B4}"/>
    <cellStyle name="Normal 8 2 3 2 5" xfId="19613" xr:uid="{E22ABBAA-C4EC-41EF-A726-D42C44BA0523}"/>
    <cellStyle name="Normal 8 2 3 3" xfId="19614" xr:uid="{11EDC901-7079-4645-8233-CFDC510BD9C6}"/>
    <cellStyle name="Normal 8 2 3 3 2" xfId="19615" xr:uid="{D5B549EB-8121-4659-ACBC-1EFB58A00BA9}"/>
    <cellStyle name="Normal 8 2 3 4" xfId="19616" xr:uid="{398D9A71-2877-4417-BEC6-9E0615430FBA}"/>
    <cellStyle name="Normal 8 2 3 5" xfId="19617" xr:uid="{125DE7DF-67F8-4EBB-A1BF-1FECD64EBA8E}"/>
    <cellStyle name="Normal 8 2 3 6" xfId="19618" xr:uid="{8FB9F60E-3461-451A-B494-E19100CC117F}"/>
    <cellStyle name="Normal 8 2 3 7" xfId="19619" xr:uid="{818D01B4-B0C3-409B-A806-09030CEAC0D5}"/>
    <cellStyle name="Normal 8 2 3 8" xfId="19620" xr:uid="{5671B607-D6ED-4D94-808C-20E9F5081636}"/>
    <cellStyle name="Normal 8 2 3 9" xfId="19621" xr:uid="{5ABA33A2-A7F9-469E-A830-E9D87AAFD002}"/>
    <cellStyle name="Normal 8 2 4" xfId="19622" xr:uid="{4F977C72-9E40-41BC-A8D2-0650ACABC20D}"/>
    <cellStyle name="Normal 8 2 4 2" xfId="19623" xr:uid="{8664C039-DF40-4289-84DB-C2BD35784C70}"/>
    <cellStyle name="Normal 8 2 4 2 2" xfId="19624" xr:uid="{046C186C-02E5-4623-B71B-A6BBE0C5B04F}"/>
    <cellStyle name="Normal 8 2 4 3" xfId="19625" xr:uid="{612C0533-89CD-43AF-9CA0-FD516712A9D3}"/>
    <cellStyle name="Normal 8 2 4 4" xfId="19626" xr:uid="{3A8084EF-0071-486D-BA9E-B6556FDC6CA9}"/>
    <cellStyle name="Normal 8 2 4 5" xfId="19627" xr:uid="{8686DFC0-A811-49C5-8DF2-BD8EA7C2DC7F}"/>
    <cellStyle name="Normal 8 2 5" xfId="19628" xr:uid="{D66F9846-66CA-423C-B464-C3F1D590A68E}"/>
    <cellStyle name="Normal 8 2 5 2" xfId="19629" xr:uid="{E5991C50-EB6F-4AB2-8BC7-CEEC9BCC06B0}"/>
    <cellStyle name="Normal 8 2 6" xfId="19630" xr:uid="{5D24790E-C5DE-4AFF-A193-A286456C361F}"/>
    <cellStyle name="Normal 8 2 7" xfId="19631" xr:uid="{8076B719-8738-47A3-8CA6-5FBFC3739AAF}"/>
    <cellStyle name="Normal 8 2 8" xfId="19632" xr:uid="{18817C55-7C4D-4B00-9CE0-549E09359E3E}"/>
    <cellStyle name="Normal 8 2 9" xfId="19633" xr:uid="{95D3F22D-5475-45A9-8524-38348871C3EC}"/>
    <cellStyle name="Normal 8 20" xfId="19634" xr:uid="{CB095137-CF04-4C2C-94D1-806594CD09AC}"/>
    <cellStyle name="Normal 8 20 10" xfId="19635" xr:uid="{A3B77730-7BCD-4F9C-B578-48C07C3F9462}"/>
    <cellStyle name="Normal 8 20 11" xfId="19636" xr:uid="{9C0CBA50-FD85-4E44-BC9B-F810E33A52CE}"/>
    <cellStyle name="Normal 8 20 12" xfId="19637" xr:uid="{D0E64CF8-1735-441D-942F-4A35E3B46939}"/>
    <cellStyle name="Normal 8 20 13" xfId="19638" xr:uid="{C2889407-815F-499E-9B92-7483DB40BEF9}"/>
    <cellStyle name="Normal 8 20 14" xfId="19639" xr:uid="{3F32C3A3-9CED-40A4-819B-0B5D96F97785}"/>
    <cellStyle name="Normal 8 20 2" xfId="19640" xr:uid="{83086855-3083-4D08-BE12-38968D5DC8A1}"/>
    <cellStyle name="Normal 8 20 2 10" xfId="19641" xr:uid="{13D2B516-AED0-4FFE-B0C7-9675AB27D466}"/>
    <cellStyle name="Normal 8 20 2 11" xfId="19642" xr:uid="{8B282B5D-1E88-4AEC-BE07-9C6A52820D68}"/>
    <cellStyle name="Normal 8 20 2 12" xfId="19643" xr:uid="{65F141D0-B4ED-468B-A880-274DC3A7F1B0}"/>
    <cellStyle name="Normal 8 20 2 13" xfId="19644" xr:uid="{0CE5BB76-4BA5-4D48-8D99-267420CD78DB}"/>
    <cellStyle name="Normal 8 20 2 2" xfId="19645" xr:uid="{3EFC96D6-68E7-4A92-B079-2D24522BEA73}"/>
    <cellStyle name="Normal 8 20 2 2 10" xfId="19646" xr:uid="{92C2817A-3970-4E94-954A-E6C41F6C2920}"/>
    <cellStyle name="Normal 8 20 2 2 11" xfId="19647" xr:uid="{1968C30A-28CB-4D80-B8B5-747910B2F6F9}"/>
    <cellStyle name="Normal 8 20 2 2 2" xfId="19648" xr:uid="{BE92931D-856B-40A9-8481-86BEC45CB22D}"/>
    <cellStyle name="Normal 8 20 2 2 2 2" xfId="19649" xr:uid="{DF2FE25E-8C86-4459-8939-618EB840CE2C}"/>
    <cellStyle name="Normal 8 20 2 2 2 2 2" xfId="19650" xr:uid="{95978B8F-DD4A-4CE0-A4C7-AA02CB59D31E}"/>
    <cellStyle name="Normal 8 20 2 2 2 3" xfId="19651" xr:uid="{2EAC8227-3C7E-4722-8ACE-FC7F0EDA5810}"/>
    <cellStyle name="Normal 8 20 2 2 2 4" xfId="19652" xr:uid="{E38BF6A6-8BA7-4241-951E-10B3A6554A43}"/>
    <cellStyle name="Normal 8 20 2 2 2 5" xfId="19653" xr:uid="{722E4991-9D88-4D1C-B167-AA71B4909460}"/>
    <cellStyle name="Normal 8 20 2 2 3" xfId="19654" xr:uid="{8A39E45D-BB81-4F3C-8558-8052DBC69EBB}"/>
    <cellStyle name="Normal 8 20 2 2 3 2" xfId="19655" xr:uid="{67CAB19D-9BDB-4A76-AC6C-1548AA65DAA3}"/>
    <cellStyle name="Normal 8 20 2 2 4" xfId="19656" xr:uid="{866359E4-2D63-4E11-B1B9-F1833A84C1B3}"/>
    <cellStyle name="Normal 8 20 2 2 5" xfId="19657" xr:uid="{897ECF7C-E341-434D-91EE-E264BB034BD0}"/>
    <cellStyle name="Normal 8 20 2 2 6" xfId="19658" xr:uid="{C38F2A6C-BFD7-496E-9EEA-08A2D3025877}"/>
    <cellStyle name="Normal 8 20 2 2 7" xfId="19659" xr:uid="{3442E711-DB23-4647-9F9F-871F8ABAD015}"/>
    <cellStyle name="Normal 8 20 2 2 8" xfId="19660" xr:uid="{25FAF5A2-DE05-4ACB-8D58-49CE050EC534}"/>
    <cellStyle name="Normal 8 20 2 2 9" xfId="19661" xr:uid="{95227634-8D8F-4097-AB38-0F9D3EC91961}"/>
    <cellStyle name="Normal 8 20 2 3" xfId="19662" xr:uid="{3F8E8F6B-DE55-4364-BC0D-C8A99054DE81}"/>
    <cellStyle name="Normal 8 20 2 3 2" xfId="19663" xr:uid="{89A3E558-0411-40A1-AF1C-0913524E6366}"/>
    <cellStyle name="Normal 8 20 2 3 2 2" xfId="19664" xr:uid="{387B57C8-637B-4616-9A4E-0B749CFDBB42}"/>
    <cellStyle name="Normal 8 20 2 3 3" xfId="19665" xr:uid="{3916A592-4229-496D-94FF-DF976BACB730}"/>
    <cellStyle name="Normal 8 20 2 3 4" xfId="19666" xr:uid="{7CE24341-91C6-4ACF-8E19-351E072D8D9E}"/>
    <cellStyle name="Normal 8 20 2 3 5" xfId="19667" xr:uid="{0FF3378B-F31F-48A0-95CA-18F3A462197E}"/>
    <cellStyle name="Normal 8 20 2 4" xfId="19668" xr:uid="{F4859AFA-EA1C-4A05-AD17-BDDAFDAFA9E4}"/>
    <cellStyle name="Normal 8 20 2 4 2" xfId="19669" xr:uid="{850A2DF0-ADB3-4B4C-8FD0-9D135FDD61E5}"/>
    <cellStyle name="Normal 8 20 2 5" xfId="19670" xr:uid="{3287CBCF-FEB9-41C6-948D-A7076CBBBE73}"/>
    <cellStyle name="Normal 8 20 2 6" xfId="19671" xr:uid="{74AE30E0-D2BC-4510-BB5A-08BA0DB2A374}"/>
    <cellStyle name="Normal 8 20 2 7" xfId="19672" xr:uid="{9AD9AAF5-4F57-4ACE-A308-066B00F9398B}"/>
    <cellStyle name="Normal 8 20 2 8" xfId="19673" xr:uid="{73B6FBF0-27C0-4FAB-945F-0FBFCB91303E}"/>
    <cellStyle name="Normal 8 20 2 9" xfId="19674" xr:uid="{D9FAE6C3-B3BE-452A-926D-D2397C8C5E34}"/>
    <cellStyle name="Normal 8 20 3" xfId="19675" xr:uid="{EE98CAC8-A0C6-4FA8-B830-36C09AE9107A}"/>
    <cellStyle name="Normal 8 20 3 10" xfId="19676" xr:uid="{CCB97DB1-24AB-484C-9C50-4FB7E34E556A}"/>
    <cellStyle name="Normal 8 20 3 11" xfId="19677" xr:uid="{4B451EB1-3565-42F9-A579-8D90AB64078F}"/>
    <cellStyle name="Normal 8 20 3 2" xfId="19678" xr:uid="{6656F76D-74FE-4C99-8DB8-9532EAB42853}"/>
    <cellStyle name="Normal 8 20 3 2 2" xfId="19679" xr:uid="{B64BDECF-1D96-445F-A1B3-37DED2889AB9}"/>
    <cellStyle name="Normal 8 20 3 2 2 2" xfId="19680" xr:uid="{E831EA5B-4759-4D67-B92B-6487FD250E20}"/>
    <cellStyle name="Normal 8 20 3 2 3" xfId="19681" xr:uid="{2A92B32A-D1FC-4B5F-8E4B-35C9A0A08D52}"/>
    <cellStyle name="Normal 8 20 3 2 4" xfId="19682" xr:uid="{3D8822B8-06CE-49E8-9FB8-89144DDB5E4D}"/>
    <cellStyle name="Normal 8 20 3 2 5" xfId="19683" xr:uid="{21BE3F9F-A2B0-4F74-9488-862503677BC8}"/>
    <cellStyle name="Normal 8 20 3 3" xfId="19684" xr:uid="{1011F48E-E431-4214-AF86-87647A15717C}"/>
    <cellStyle name="Normal 8 20 3 3 2" xfId="19685" xr:uid="{F3DE1ADE-D3CC-4AF0-9F97-0D975C8F9924}"/>
    <cellStyle name="Normal 8 20 3 4" xfId="19686" xr:uid="{221015A2-1204-42A8-B098-EE4DD30BB135}"/>
    <cellStyle name="Normal 8 20 3 5" xfId="19687" xr:uid="{211CA4C7-3B03-4692-95A2-07A42400951A}"/>
    <cellStyle name="Normal 8 20 3 6" xfId="19688" xr:uid="{EC97796B-FD1A-4501-8AD3-4211324F8B42}"/>
    <cellStyle name="Normal 8 20 3 7" xfId="19689" xr:uid="{7DDD610A-78F3-4454-8CC4-0F8540C259A6}"/>
    <cellStyle name="Normal 8 20 3 8" xfId="19690" xr:uid="{3D9D9741-789D-47BB-8EEB-120EB6E911BC}"/>
    <cellStyle name="Normal 8 20 3 9" xfId="19691" xr:uid="{7C41B243-D8AF-41B2-8EBF-56BBA5757DBA}"/>
    <cellStyle name="Normal 8 20 4" xfId="19692" xr:uid="{195FC689-7B5E-4F6C-BCDE-F6D8F90D7ED5}"/>
    <cellStyle name="Normal 8 20 4 2" xfId="19693" xr:uid="{A2D0F79A-4C8E-4B93-82BB-62189E1C0080}"/>
    <cellStyle name="Normal 8 20 4 2 2" xfId="19694" xr:uid="{CA741935-9E55-48C8-99EB-5A45012B5300}"/>
    <cellStyle name="Normal 8 20 4 3" xfId="19695" xr:uid="{03658835-EBB7-4767-8A02-5A56257BFAF9}"/>
    <cellStyle name="Normal 8 20 4 4" xfId="19696" xr:uid="{20A15822-E1D4-496A-A3EC-14A42A4B31B4}"/>
    <cellStyle name="Normal 8 20 4 5" xfId="19697" xr:uid="{06F71903-D6F8-498B-9AA0-6366A35C398B}"/>
    <cellStyle name="Normal 8 20 5" xfId="19698" xr:uid="{E5E2F898-AC74-44F7-9DF2-B761A668D11E}"/>
    <cellStyle name="Normal 8 20 5 2" xfId="19699" xr:uid="{A894A66D-FF94-40C8-B555-60E8C56A7A93}"/>
    <cellStyle name="Normal 8 20 6" xfId="19700" xr:uid="{9B241315-B868-49C5-9A7A-115904CC800E}"/>
    <cellStyle name="Normal 8 20 7" xfId="19701" xr:uid="{D778DCDB-E489-41DD-8B5C-B1E7897DE2EB}"/>
    <cellStyle name="Normal 8 20 8" xfId="19702" xr:uid="{FC33D46F-824F-46A2-8FF3-E67D45AC2058}"/>
    <cellStyle name="Normal 8 20 9" xfId="19703" xr:uid="{A38AE99B-175F-4C19-B498-3265C08FB048}"/>
    <cellStyle name="Normal 8 21" xfId="19704" xr:uid="{E05AC035-3D5A-4ED0-A269-8186F9704ED4}"/>
    <cellStyle name="Normal 8 21 10" xfId="19705" xr:uid="{0444825E-246D-4B16-A1DE-5010049D6E97}"/>
    <cellStyle name="Normal 8 21 11" xfId="19706" xr:uid="{A37F1966-F25A-49C9-989B-9FB0357DC4E4}"/>
    <cellStyle name="Normal 8 21 12" xfId="19707" xr:uid="{DD5FE8FC-B3CF-4BEB-A000-4043062828E9}"/>
    <cellStyle name="Normal 8 21 13" xfId="19708" xr:uid="{BBDF671F-8ED1-49D8-9F7F-C7C08D29722D}"/>
    <cellStyle name="Normal 8 21 14" xfId="19709" xr:uid="{5B066CF0-B636-4499-8CE2-BD8016FC7BC6}"/>
    <cellStyle name="Normal 8 21 2" xfId="19710" xr:uid="{A32663C4-9FA7-4DDF-875B-02777CEF9D64}"/>
    <cellStyle name="Normal 8 21 2 10" xfId="19711" xr:uid="{477F9FE8-680E-45C9-AD29-F5CE04A9550D}"/>
    <cellStyle name="Normal 8 21 2 11" xfId="19712" xr:uid="{A88A3F1D-7D0D-4DA4-BBE3-4CD0EAE75CC9}"/>
    <cellStyle name="Normal 8 21 2 12" xfId="19713" xr:uid="{FC127D68-B69A-4577-9521-B4522F00B7DB}"/>
    <cellStyle name="Normal 8 21 2 2" xfId="19714" xr:uid="{2B5D3EE6-1D62-4D66-8DC0-3D8B2A18C0F8}"/>
    <cellStyle name="Normal 8 21 2 2 10" xfId="19715" xr:uid="{7FC615A7-9DED-408A-B245-EE374A7FC9D0}"/>
    <cellStyle name="Normal 8 21 2 2 11" xfId="19716" xr:uid="{D3FBE298-E31B-49B9-B6C3-4BD6B5C14543}"/>
    <cellStyle name="Normal 8 21 2 2 2" xfId="19717" xr:uid="{B699E62D-0578-479A-AFEA-DD96EAD196E6}"/>
    <cellStyle name="Normal 8 21 2 2 2 2" xfId="19718" xr:uid="{F571817D-7934-4122-95AC-AAAD2510551A}"/>
    <cellStyle name="Normal 8 21 2 2 2 2 2" xfId="19719" xr:uid="{4AB0DDFD-5978-45AF-808B-47080D7F68DB}"/>
    <cellStyle name="Normal 8 21 2 2 2 3" xfId="19720" xr:uid="{AFA287F8-372E-4981-976F-F9B595245914}"/>
    <cellStyle name="Normal 8 21 2 2 2 4" xfId="19721" xr:uid="{ECBCECB8-5039-441E-BE58-392EB7CF883F}"/>
    <cellStyle name="Normal 8 21 2 2 2 5" xfId="19722" xr:uid="{80821692-725C-455D-9522-72E82AB5667D}"/>
    <cellStyle name="Normal 8 21 2 2 3" xfId="19723" xr:uid="{F4790304-84E4-47D2-BC9C-48FFF945936C}"/>
    <cellStyle name="Normal 8 21 2 2 3 2" xfId="19724" xr:uid="{404D9659-C0CB-4E56-B0C0-21D1FCAA9ED8}"/>
    <cellStyle name="Normal 8 21 2 2 4" xfId="19725" xr:uid="{82217CEC-809C-4D85-9732-E9413EB13028}"/>
    <cellStyle name="Normal 8 21 2 2 5" xfId="19726" xr:uid="{CB7335FA-481E-44AD-A38C-79DCCBFE80CD}"/>
    <cellStyle name="Normal 8 21 2 2 6" xfId="19727" xr:uid="{1F0D1B71-1858-41AB-8AAF-A4D64222C432}"/>
    <cellStyle name="Normal 8 21 2 2 7" xfId="19728" xr:uid="{D12CA4C8-A1DF-4F55-A48C-079CFAAE743D}"/>
    <cellStyle name="Normal 8 21 2 2 8" xfId="19729" xr:uid="{406B7A28-D9BF-40A2-A39C-7B8A8C6B9A6C}"/>
    <cellStyle name="Normal 8 21 2 2 9" xfId="19730" xr:uid="{29D6C2A0-FE59-49E5-B407-66EAA2BD8283}"/>
    <cellStyle name="Normal 8 21 2 3" xfId="19731" xr:uid="{F0F5B085-74F7-4B38-AA5C-4B4E4947ECBE}"/>
    <cellStyle name="Normal 8 21 2 3 2" xfId="19732" xr:uid="{E8FAD955-C1AD-4DC0-8E53-17B8B692A44F}"/>
    <cellStyle name="Normal 8 21 2 3 2 2" xfId="19733" xr:uid="{205DB15E-7A37-4674-A61C-5D64BAE6CB67}"/>
    <cellStyle name="Normal 8 21 2 3 3" xfId="19734" xr:uid="{41FF4152-C0C9-4058-8C6F-8B257F803E30}"/>
    <cellStyle name="Normal 8 21 2 3 4" xfId="19735" xr:uid="{456FF671-C704-4A69-9B36-375B3C5ADDE4}"/>
    <cellStyle name="Normal 8 21 2 3 5" xfId="19736" xr:uid="{6140A669-D4D1-4D9D-A1B7-C27FD8C522A5}"/>
    <cellStyle name="Normal 8 21 2 4" xfId="19737" xr:uid="{9564BFA4-2980-4F54-864B-BB13DB5D495F}"/>
    <cellStyle name="Normal 8 21 2 4 2" xfId="19738" xr:uid="{0F09DB60-44F0-4B4C-83B5-714C23252AEB}"/>
    <cellStyle name="Normal 8 21 2 5" xfId="19739" xr:uid="{C041B9C7-16E8-4BC5-83F4-19BFC45B548A}"/>
    <cellStyle name="Normal 8 21 2 6" xfId="19740" xr:uid="{7CF97EEA-B367-484C-97E3-69F928F2101B}"/>
    <cellStyle name="Normal 8 21 2 7" xfId="19741" xr:uid="{9FED1390-085B-4626-9A2A-84100F08DFD6}"/>
    <cellStyle name="Normal 8 21 2 8" xfId="19742" xr:uid="{13E5E385-5B7D-4684-875C-EC7F27CD709D}"/>
    <cellStyle name="Normal 8 21 2 9" xfId="19743" xr:uid="{1828DE5D-E61E-47F2-8DAC-A55311626AED}"/>
    <cellStyle name="Normal 8 21 3" xfId="19744" xr:uid="{AAABEFA9-D30A-437B-8F07-BEBADB5198FE}"/>
    <cellStyle name="Normal 8 21 3 10" xfId="19745" xr:uid="{F8D0DC79-CDCD-4048-86E3-2C7EC7211BD0}"/>
    <cellStyle name="Normal 8 21 3 11" xfId="19746" xr:uid="{263CD6F2-4E72-4649-B426-E46C7980A7B9}"/>
    <cellStyle name="Normal 8 21 3 2" xfId="19747" xr:uid="{07715FAE-6C88-492D-9CCA-FF86499C9D36}"/>
    <cellStyle name="Normal 8 21 3 2 2" xfId="19748" xr:uid="{D92FAFCF-7CF4-43BF-B3DA-4BE5B1A6474C}"/>
    <cellStyle name="Normal 8 21 3 2 2 2" xfId="19749" xr:uid="{73713B49-6208-4360-9B70-7D5955EC0CE5}"/>
    <cellStyle name="Normal 8 21 3 2 3" xfId="19750" xr:uid="{865D283F-9B3A-4E72-95AB-289488DDC6A3}"/>
    <cellStyle name="Normal 8 21 3 2 4" xfId="19751" xr:uid="{9D8176E6-4515-4B82-8D71-12E929BBACE7}"/>
    <cellStyle name="Normal 8 21 3 2 5" xfId="19752" xr:uid="{38017814-DAD3-48B3-88FD-D1250E5211B6}"/>
    <cellStyle name="Normal 8 21 3 3" xfId="19753" xr:uid="{10F50E33-5E0D-4E21-B8A2-39A13304E8B1}"/>
    <cellStyle name="Normal 8 21 3 3 2" xfId="19754" xr:uid="{F90F1D5F-CC90-4C2E-A2A2-206211818E93}"/>
    <cellStyle name="Normal 8 21 3 4" xfId="19755" xr:uid="{AEDEB64F-8C41-4F71-A08F-A8BBE75E1EAA}"/>
    <cellStyle name="Normal 8 21 3 5" xfId="19756" xr:uid="{A68490F1-4F59-4B62-9FAF-FD81FCB15AF0}"/>
    <cellStyle name="Normal 8 21 3 6" xfId="19757" xr:uid="{429D41AD-0EFC-448A-B6E8-7DE44DC0A114}"/>
    <cellStyle name="Normal 8 21 3 7" xfId="19758" xr:uid="{F5874CFE-6C67-46CA-9DBA-7341676D7AD7}"/>
    <cellStyle name="Normal 8 21 3 8" xfId="19759" xr:uid="{01AECE02-0AE0-4007-BBCA-1668EE43B281}"/>
    <cellStyle name="Normal 8 21 3 9" xfId="19760" xr:uid="{92848CB8-5AB6-4632-A98F-96BA256776FE}"/>
    <cellStyle name="Normal 8 21 4" xfId="19761" xr:uid="{0FD68C14-55CB-4ABB-A830-ECECE2ACB032}"/>
    <cellStyle name="Normal 8 21 4 2" xfId="19762" xr:uid="{CA7C0D08-D349-4419-901A-67FFA41EE1AE}"/>
    <cellStyle name="Normal 8 21 4 2 2" xfId="19763" xr:uid="{27A6001E-29CB-4C47-8845-02F633AB5F05}"/>
    <cellStyle name="Normal 8 21 4 3" xfId="19764" xr:uid="{2D3CDF66-1EA9-45A7-A46D-85F87D49CCA2}"/>
    <cellStyle name="Normal 8 21 4 4" xfId="19765" xr:uid="{2A7CE280-5D18-4536-81C9-9B2597E94185}"/>
    <cellStyle name="Normal 8 21 4 5" xfId="19766" xr:uid="{1D437C90-79DA-41A5-AC2D-3B67CFB370AA}"/>
    <cellStyle name="Normal 8 21 5" xfId="19767" xr:uid="{C3AA3094-D4C9-43E2-B611-07DE5AC44F47}"/>
    <cellStyle name="Normal 8 21 5 2" xfId="19768" xr:uid="{425806E6-5A31-4B92-AACC-78E1C0417534}"/>
    <cellStyle name="Normal 8 21 6" xfId="19769" xr:uid="{46BC1784-2979-424C-87C7-C0070E55C82D}"/>
    <cellStyle name="Normal 8 21 7" xfId="19770" xr:uid="{0F867B06-31FE-41EB-BF32-C3E1D2D360E2}"/>
    <cellStyle name="Normal 8 21 8" xfId="19771" xr:uid="{323949B3-A1C4-48F7-B5CF-4D91633F761C}"/>
    <cellStyle name="Normal 8 21 9" xfId="19772" xr:uid="{2FA485CD-B849-426B-9BE0-7459B046F86A}"/>
    <cellStyle name="Normal 8 22" xfId="19773" xr:uid="{035D81AD-C988-4780-8CA5-043D67C7BE9D}"/>
    <cellStyle name="Normal 8 23" xfId="19774" xr:uid="{16C09513-E213-415B-ADDF-EF3F27D50508}"/>
    <cellStyle name="Normal 8 24" xfId="19775" xr:uid="{48438225-410A-4F6D-8160-174F5060CBBC}"/>
    <cellStyle name="Normal 8 25" xfId="19776" xr:uid="{51489736-6F9F-4D8C-8009-67C1B01B6D3D}"/>
    <cellStyle name="Normal 8 26" xfId="19777" xr:uid="{71610D3F-9180-4358-81D4-144CFBEFBD75}"/>
    <cellStyle name="Normal 8 27" xfId="19778" xr:uid="{6F33265D-4A20-41A7-880F-ECEC5D490860}"/>
    <cellStyle name="Normal 8 28" xfId="19779" xr:uid="{320FF5BD-A021-4FBE-A535-07B42F1B99EC}"/>
    <cellStyle name="Normal 8 29" xfId="19780" xr:uid="{17177A86-CA8A-4D74-BB23-366CDBCA5002}"/>
    <cellStyle name="Normal 8 3" xfId="6" xr:uid="{C9FDCE96-F737-43F9-A861-B4D5B789CD10}"/>
    <cellStyle name="Normal 8 3 10" xfId="19782" xr:uid="{F081E425-F317-4711-A838-483559AAC7DB}"/>
    <cellStyle name="Normal 8 3 11" xfId="19783" xr:uid="{515A9599-539B-40CD-9437-7BC8DA749C70}"/>
    <cellStyle name="Normal 8 3 12" xfId="19784" xr:uid="{2D8051DE-9CF4-46EF-A315-1AE24562EB09}"/>
    <cellStyle name="Normal 8 3 13" xfId="19785" xr:uid="{F257A14E-4AF8-4092-A088-51833D825DBD}"/>
    <cellStyle name="Normal 8 3 14" xfId="19786" xr:uid="{5CDEB8C1-8C82-4FF8-B87C-CAF177F928BB}"/>
    <cellStyle name="Normal 8 3 15" xfId="19787" xr:uid="{40EF1EF3-9F28-4EE3-A6DD-67299EA90126}"/>
    <cellStyle name="Normal 8 3 2" xfId="19788" xr:uid="{A040D35F-EA1E-4947-BC98-8B43E7BBE47B}"/>
    <cellStyle name="Normal 8 3 2 10" xfId="19789" xr:uid="{DC782A1B-8462-471D-B577-51B30C3B81C6}"/>
    <cellStyle name="Normal 8 3 2 11" xfId="19790" xr:uid="{84ABD954-1C94-4C0B-8C8E-C48E59D2D08E}"/>
    <cellStyle name="Normal 8 3 2 12" xfId="19791" xr:uid="{7BA2C75A-D723-4B17-A255-09B99EAFF6AC}"/>
    <cellStyle name="Normal 8 3 2 13" xfId="19792" xr:uid="{D5C614FB-46CD-40B2-A7B0-BB4411F594B1}"/>
    <cellStyle name="Normal 8 3 2 2" xfId="19793" xr:uid="{8F4C7010-40FE-435D-822B-C868329BB394}"/>
    <cellStyle name="Normal 8 3 2 2 10" xfId="19794" xr:uid="{C4F34446-274C-49A9-A9C4-CEBBC361F089}"/>
    <cellStyle name="Normal 8 3 2 2 11" xfId="19795" xr:uid="{74354254-8B57-49C7-9589-BEC24FD0539C}"/>
    <cellStyle name="Normal 8 3 2 2 2" xfId="19796" xr:uid="{B910A28D-43E6-4AAA-AED2-EEAFE2931D1D}"/>
    <cellStyle name="Normal 8 3 2 2 2 2" xfId="19797" xr:uid="{D20D60AF-E0AA-403C-969F-642D6F624778}"/>
    <cellStyle name="Normal 8 3 2 2 2 2 2" xfId="19798" xr:uid="{1505C6C5-0D80-469A-A727-888C24EAD465}"/>
    <cellStyle name="Normal 8 3 2 2 2 3" xfId="19799" xr:uid="{BE7B23DF-E32C-4860-8C11-6E055BD71E46}"/>
    <cellStyle name="Normal 8 3 2 2 2 4" xfId="19800" xr:uid="{D49FAF03-5068-4344-8D45-E18792DDF197}"/>
    <cellStyle name="Normal 8 3 2 2 2 5" xfId="19801" xr:uid="{A5B99CD9-3B96-41F0-9781-1B4DF20DDA1A}"/>
    <cellStyle name="Normal 8 3 2 2 3" xfId="19802" xr:uid="{E2D33077-EB04-4C57-954F-65F03EE245BF}"/>
    <cellStyle name="Normal 8 3 2 2 3 2" xfId="19803" xr:uid="{EE23E41E-AE3C-41D2-A5BC-E050CFA80FB5}"/>
    <cellStyle name="Normal 8 3 2 2 4" xfId="19804" xr:uid="{EEFE0958-4D95-4602-BD40-4D7C40375DBA}"/>
    <cellStyle name="Normal 8 3 2 2 5" xfId="19805" xr:uid="{9DE88985-50BB-4DB3-B8FA-A6CBC435FF83}"/>
    <cellStyle name="Normal 8 3 2 2 6" xfId="19806" xr:uid="{1360E14F-E7B2-4E04-AAA2-CAD4EF877CF7}"/>
    <cellStyle name="Normal 8 3 2 2 7" xfId="19807" xr:uid="{B6C1EC54-2C9B-49E6-ACEB-DFFC94D53DF2}"/>
    <cellStyle name="Normal 8 3 2 2 8" xfId="19808" xr:uid="{8DE25D60-5465-4CD0-9A53-30F305BF0DD6}"/>
    <cellStyle name="Normal 8 3 2 2 9" xfId="19809" xr:uid="{D12DB9A1-267A-452A-BA04-93EF78E81A6B}"/>
    <cellStyle name="Normal 8 3 2 3" xfId="19810" xr:uid="{6C969DCA-3BCD-4317-AA68-28B47648CD7C}"/>
    <cellStyle name="Normal 8 3 2 3 2" xfId="19811" xr:uid="{7D1B11AF-DDF0-4BF9-B8E0-1FD6A5C9EA24}"/>
    <cellStyle name="Normal 8 3 2 3 2 2" xfId="19812" xr:uid="{6EED2325-6A07-4C35-8CFA-F356035CDE4E}"/>
    <cellStyle name="Normal 8 3 2 3 3" xfId="19813" xr:uid="{8858225A-4D2B-4786-A800-C9F69BA5FBB5}"/>
    <cellStyle name="Normal 8 3 2 3 4" xfId="19814" xr:uid="{094ACEF2-C90E-4737-AC02-B99CAA49A171}"/>
    <cellStyle name="Normal 8 3 2 3 5" xfId="19815" xr:uid="{2AB0427A-191E-40EF-8E98-A3C4D1A9F3F7}"/>
    <cellStyle name="Normal 8 3 2 4" xfId="19816" xr:uid="{E7919488-510D-4DF5-94AE-B6D03396CDBB}"/>
    <cellStyle name="Normal 8 3 2 4 2" xfId="19817" xr:uid="{5FCD8E80-B4BC-4B5C-A108-16E35BA8B312}"/>
    <cellStyle name="Normal 8 3 2 5" xfId="19818" xr:uid="{319EC352-8DA9-4B3B-A497-D2BF726C5005}"/>
    <cellStyle name="Normal 8 3 2 6" xfId="19819" xr:uid="{5221E83F-21DC-463C-BA47-826FC4DDEFD7}"/>
    <cellStyle name="Normal 8 3 2 7" xfId="19820" xr:uid="{96D68451-8B30-4C3B-8D81-A06504169BCD}"/>
    <cellStyle name="Normal 8 3 2 8" xfId="19821" xr:uid="{6C67F9EA-1ACC-4095-A8E3-023760C00732}"/>
    <cellStyle name="Normal 8 3 2 9" xfId="19822" xr:uid="{9BF519AA-D7A2-4683-94B6-0154A703CE84}"/>
    <cellStyle name="Normal 8 3 3" xfId="19823" xr:uid="{8CF4EFC6-0BFF-4FF3-AD06-D2080D3F057C}"/>
    <cellStyle name="Normal 8 3 3 10" xfId="19824" xr:uid="{6E446818-C845-46F2-A806-C7F9EE0651BF}"/>
    <cellStyle name="Normal 8 3 3 11" xfId="19825" xr:uid="{C46B2C5B-46FF-4AAC-862E-2DF03A9F40AF}"/>
    <cellStyle name="Normal 8 3 3 2" xfId="19826" xr:uid="{F0922F95-DB71-422A-BC05-930C1501BEF5}"/>
    <cellStyle name="Normal 8 3 3 2 2" xfId="19827" xr:uid="{E1F00E81-FDE6-499D-B63E-4E00978D0C42}"/>
    <cellStyle name="Normal 8 3 3 2 2 2" xfId="19828" xr:uid="{DF6A11AC-44CD-41AA-917D-63CF98EEBF8D}"/>
    <cellStyle name="Normal 8 3 3 2 3" xfId="19829" xr:uid="{BFD1E117-DF2D-436F-B27E-D74A5535D35F}"/>
    <cellStyle name="Normal 8 3 3 2 4" xfId="19830" xr:uid="{AA632A83-158C-49AC-B572-81A069F79B4F}"/>
    <cellStyle name="Normal 8 3 3 2 5" xfId="19831" xr:uid="{6E299421-76C8-435F-AF54-2F09DB4BECA6}"/>
    <cellStyle name="Normal 8 3 3 3" xfId="19832" xr:uid="{8E635430-CF94-486B-B5D3-3DD4BCD2A46C}"/>
    <cellStyle name="Normal 8 3 3 3 2" xfId="19833" xr:uid="{2F8308F6-29AA-4FBA-96D6-F3689D2F19D1}"/>
    <cellStyle name="Normal 8 3 3 4" xfId="19834" xr:uid="{192E8DBC-B328-4C70-9659-0CDA51BCA265}"/>
    <cellStyle name="Normal 8 3 3 5" xfId="19835" xr:uid="{046FC32E-87B3-4422-8027-C807C21947F2}"/>
    <cellStyle name="Normal 8 3 3 6" xfId="19836" xr:uid="{EC057678-40C1-41F1-BFD3-0CE366954C95}"/>
    <cellStyle name="Normal 8 3 3 7" xfId="19837" xr:uid="{394FF10E-30A5-4303-8DD1-D224C6B00853}"/>
    <cellStyle name="Normal 8 3 3 8" xfId="19838" xr:uid="{E072B9B5-F04C-45D0-9CD3-0A8236BF39F2}"/>
    <cellStyle name="Normal 8 3 3 9" xfId="19839" xr:uid="{E8F6102E-2C16-46C2-9DCE-74AED2EEB08C}"/>
    <cellStyle name="Normal 8 3 4" xfId="19840" xr:uid="{B16C6FD5-4D0D-4CD1-BB8B-A378497337D4}"/>
    <cellStyle name="Normal 8 3 4 2" xfId="19841" xr:uid="{899F2F0F-D34D-4DFD-9155-E2D67FE03FB4}"/>
    <cellStyle name="Normal 8 3 4 2 2" xfId="19842" xr:uid="{77A9F632-895B-4DCD-9702-8D6FF04F52A4}"/>
    <cellStyle name="Normal 8 3 4 3" xfId="19843" xr:uid="{61111C0C-967C-43FB-ACC2-9BA1A532D3CA}"/>
    <cellStyle name="Normal 8 3 4 4" xfId="19844" xr:uid="{9A04386A-5EE8-46B3-B9EF-2CB71EA26F83}"/>
    <cellStyle name="Normal 8 3 4 5" xfId="19845" xr:uid="{B0866F6B-4030-4551-B613-B533ADF36FF6}"/>
    <cellStyle name="Normal 8 3 5" xfId="19846" xr:uid="{04B704A1-55E1-4E16-B1AA-AEA54B05920C}"/>
    <cellStyle name="Normal 8 3 5 2" xfId="19847" xr:uid="{0042B725-B418-420C-90A5-5988D8ABFC0B}"/>
    <cellStyle name="Normal 8 3 6" xfId="19848" xr:uid="{BD1F97A2-53DB-4B66-9A4B-22B2FA89693A}"/>
    <cellStyle name="Normal 8 3 7" xfId="19849" xr:uid="{6E1AF8C4-A478-452E-B40B-6E06C9BE681F}"/>
    <cellStyle name="Normal 8 3 8" xfId="19850" xr:uid="{1BA8A298-FFB7-4267-BDD6-6FC8F60C9CE6}"/>
    <cellStyle name="Normal 8 3 9" xfId="19851" xr:uid="{194CC64F-7D4A-4EF1-B59C-0E50AB9D158E}"/>
    <cellStyle name="Normal 8 3_Thermal coal" xfId="19781" xr:uid="{2F2FAB04-F2A6-4C4C-8E89-2EA8D3E14D71}"/>
    <cellStyle name="Normal 8 30" xfId="19852" xr:uid="{E3927981-2113-445F-8911-8A89F81D0FC8}"/>
    <cellStyle name="Normal 8 31" xfId="19853" xr:uid="{F7DA10B2-D3B5-4729-8524-D8EC668AA77B}"/>
    <cellStyle name="Normal 8 32" xfId="19854" xr:uid="{B308F308-12D2-40B1-BF59-6DD9BCE996DC}"/>
    <cellStyle name="Normal 8 4" xfId="19855" xr:uid="{CF6A216B-1B97-4933-9BD8-BF4AD6A09CE8}"/>
    <cellStyle name="Normal 8 4 10" xfId="19856" xr:uid="{40A0E30A-FFC2-4ACC-9C22-33EB29F3DDAC}"/>
    <cellStyle name="Normal 8 4 11" xfId="19857" xr:uid="{7B3CC283-B5B8-4265-B0AF-98624BE3D45E}"/>
    <cellStyle name="Normal 8 4 12" xfId="19858" xr:uid="{8C4DE149-68DD-45DD-A94A-4A2A2C0CE0D4}"/>
    <cellStyle name="Normal 8 4 13" xfId="19859" xr:uid="{D365DC5C-B762-4B27-B9BD-DBA243C792B6}"/>
    <cellStyle name="Normal 8 4 14" xfId="19860" xr:uid="{8A656974-6E2B-4087-9673-D3E30B0F15BF}"/>
    <cellStyle name="Normal 8 4 2" xfId="19861" xr:uid="{D9972062-397F-4F4E-A53D-A6037A253E82}"/>
    <cellStyle name="Normal 8 4 2 10" xfId="19862" xr:uid="{9631420D-26DD-478E-9A00-660E9EC03BDA}"/>
    <cellStyle name="Normal 8 4 2 11" xfId="19863" xr:uid="{B5501830-450E-4A1C-8014-5321EBC9098D}"/>
    <cellStyle name="Normal 8 4 2 12" xfId="19864" xr:uid="{86686742-DF3D-4640-8B3C-56F8370838AC}"/>
    <cellStyle name="Normal 8 4 2 13" xfId="19865" xr:uid="{588CE60B-AF15-4514-AF34-F5CB0097719B}"/>
    <cellStyle name="Normal 8 4 2 2" xfId="19866" xr:uid="{DC05CC4D-1C02-49FA-A646-FC0EBE3BFDF8}"/>
    <cellStyle name="Normal 8 4 2 2 10" xfId="19867" xr:uid="{DA1C848A-C5DF-4300-B4CD-D1D70FB33DD9}"/>
    <cellStyle name="Normal 8 4 2 2 11" xfId="19868" xr:uid="{81032580-298F-404B-816B-B7779BC600F9}"/>
    <cellStyle name="Normal 8 4 2 2 2" xfId="19869" xr:uid="{A34689F4-FA95-435B-B048-5026237B0DD6}"/>
    <cellStyle name="Normal 8 4 2 2 2 2" xfId="19870" xr:uid="{A7E28CD9-4183-4AE5-8803-8D1DD3A4E2CE}"/>
    <cellStyle name="Normal 8 4 2 2 2 2 2" xfId="19871" xr:uid="{9DBBF906-4CD0-40F2-9D80-2E6DF1DF5D76}"/>
    <cellStyle name="Normal 8 4 2 2 2 3" xfId="19872" xr:uid="{47DA17C8-89EC-4943-83F9-BFDF61A8ADB9}"/>
    <cellStyle name="Normal 8 4 2 2 2 4" xfId="19873" xr:uid="{39C2E35C-1EF7-492F-B28B-9717668E3304}"/>
    <cellStyle name="Normal 8 4 2 2 2 5" xfId="19874" xr:uid="{2D1EDA3D-6FB7-4F11-8740-CA7512BDE971}"/>
    <cellStyle name="Normal 8 4 2 2 3" xfId="19875" xr:uid="{71D2D139-C04A-49F5-A832-3BD9C8804E83}"/>
    <cellStyle name="Normal 8 4 2 2 3 2" xfId="19876" xr:uid="{1EDDC6A9-E764-42A0-BB59-357DAA31D7D7}"/>
    <cellStyle name="Normal 8 4 2 2 4" xfId="19877" xr:uid="{63F6F85E-3A07-489B-98D4-17340BFB8FDA}"/>
    <cellStyle name="Normal 8 4 2 2 5" xfId="19878" xr:uid="{097CD721-BC4F-4314-BC5B-5D0D5963BE78}"/>
    <cellStyle name="Normal 8 4 2 2 6" xfId="19879" xr:uid="{7CFDA4E6-5B05-4C9A-B3EB-7DB16AB8E60D}"/>
    <cellStyle name="Normal 8 4 2 2 7" xfId="19880" xr:uid="{0EC93DC4-9E17-472F-8C3F-BF1E3152E58B}"/>
    <cellStyle name="Normal 8 4 2 2 8" xfId="19881" xr:uid="{C2213E85-54EF-42ED-A6AD-4DC16B0C5AC9}"/>
    <cellStyle name="Normal 8 4 2 2 9" xfId="19882" xr:uid="{6AFE707D-748E-4DD5-9AD1-6B48721B1DE4}"/>
    <cellStyle name="Normal 8 4 2 3" xfId="19883" xr:uid="{03CA188B-A77D-413B-B3D1-48E9E084DE1D}"/>
    <cellStyle name="Normal 8 4 2 3 2" xfId="19884" xr:uid="{ED28F7AE-A83B-44B5-A112-87072687A936}"/>
    <cellStyle name="Normal 8 4 2 3 2 2" xfId="19885" xr:uid="{9346F37C-87D3-4271-A7C4-F330BE3E1AAE}"/>
    <cellStyle name="Normal 8 4 2 3 3" xfId="19886" xr:uid="{53D7338B-FBF4-45B4-B02B-41FA747D607E}"/>
    <cellStyle name="Normal 8 4 2 3 4" xfId="19887" xr:uid="{7F326C50-0F3B-48D9-8796-CE4F92211489}"/>
    <cellStyle name="Normal 8 4 2 3 5" xfId="19888" xr:uid="{6D64E6DE-40A7-4D0B-B588-11C8A1A871B8}"/>
    <cellStyle name="Normal 8 4 2 4" xfId="19889" xr:uid="{EDF29D0B-9507-4A37-BDA1-4135B438BBF2}"/>
    <cellStyle name="Normal 8 4 2 4 2" xfId="19890" xr:uid="{DA1F4970-8802-4BEF-8240-3AAB262B4ECC}"/>
    <cellStyle name="Normal 8 4 2 5" xfId="19891" xr:uid="{5308BE37-3A11-4625-87D2-B59D50BC4230}"/>
    <cellStyle name="Normal 8 4 2 6" xfId="19892" xr:uid="{DBDF349D-D175-4014-A06C-98F94D4B62F0}"/>
    <cellStyle name="Normal 8 4 2 7" xfId="19893" xr:uid="{7FA8AAE6-A2D3-4708-A845-2672876ED58F}"/>
    <cellStyle name="Normal 8 4 2 8" xfId="19894" xr:uid="{74769B11-5E8C-4BD2-A4C8-EE664AF7E9AA}"/>
    <cellStyle name="Normal 8 4 2 9" xfId="19895" xr:uid="{37AC79E6-41BC-4B5A-A57E-4EBFEE99077D}"/>
    <cellStyle name="Normal 8 4 3" xfId="19896" xr:uid="{8864F851-81A9-4733-80C0-A87A78A06DE6}"/>
    <cellStyle name="Normal 8 4 3 10" xfId="19897" xr:uid="{9C3CD84E-6FF9-4EE2-80C8-E2EF797BBF30}"/>
    <cellStyle name="Normal 8 4 3 11" xfId="19898" xr:uid="{ADD97BA6-59DE-458B-ACA4-D7B3EF682A19}"/>
    <cellStyle name="Normal 8 4 3 2" xfId="19899" xr:uid="{5BEF35EC-1AC6-4865-A709-646659D5CD6D}"/>
    <cellStyle name="Normal 8 4 3 2 2" xfId="19900" xr:uid="{DDD07FCE-FF76-428F-B7B3-E7580A46B1DC}"/>
    <cellStyle name="Normal 8 4 3 2 2 2" xfId="19901" xr:uid="{EA40BB29-E3F4-43C4-AA73-EBF1D6908BD6}"/>
    <cellStyle name="Normal 8 4 3 2 3" xfId="19902" xr:uid="{A40B5299-7B47-48A7-8E96-00094B978537}"/>
    <cellStyle name="Normal 8 4 3 2 4" xfId="19903" xr:uid="{D6A4506A-3C7D-4D6F-9CF2-8CE1F11D8433}"/>
    <cellStyle name="Normal 8 4 3 2 5" xfId="19904" xr:uid="{0A1DD8AB-D640-47BD-B306-5D17191FFEC2}"/>
    <cellStyle name="Normal 8 4 3 3" xfId="19905" xr:uid="{0C637123-BE52-490C-B9A7-2BCCD5F0A84F}"/>
    <cellStyle name="Normal 8 4 3 3 2" xfId="19906" xr:uid="{0EE36EAA-A410-41DA-B37A-189FE10D27EF}"/>
    <cellStyle name="Normal 8 4 3 4" xfId="19907" xr:uid="{1FCC9146-D70D-4ACD-B56D-108B428D2105}"/>
    <cellStyle name="Normal 8 4 3 5" xfId="19908" xr:uid="{15DE48C0-3028-4D5B-ABD9-7D38151C1553}"/>
    <cellStyle name="Normal 8 4 3 6" xfId="19909" xr:uid="{44440D74-03FC-449A-AB03-3B6E768E42E2}"/>
    <cellStyle name="Normal 8 4 3 7" xfId="19910" xr:uid="{3EF7E8EB-6C9F-490F-8654-9748D3C863EB}"/>
    <cellStyle name="Normal 8 4 3 8" xfId="19911" xr:uid="{137D3A9B-5E17-42FF-8EA3-3505E57B178D}"/>
    <cellStyle name="Normal 8 4 3 9" xfId="19912" xr:uid="{1A48E0AE-1396-4FF8-B429-5DDF5580748E}"/>
    <cellStyle name="Normal 8 4 4" xfId="19913" xr:uid="{ED8A676E-9DAA-417F-AB57-9126C2FE9734}"/>
    <cellStyle name="Normal 8 4 4 2" xfId="19914" xr:uid="{3A8AADD6-D182-4A24-9AB1-59ABAD7ED2BF}"/>
    <cellStyle name="Normal 8 4 4 2 2" xfId="19915" xr:uid="{DD2AA229-B44D-48D6-9276-39A5F10A63E4}"/>
    <cellStyle name="Normal 8 4 4 3" xfId="19916" xr:uid="{3C07E1B7-8B6D-4439-9571-170EE0962AB0}"/>
    <cellStyle name="Normal 8 4 4 4" xfId="19917" xr:uid="{09A1FB3D-EE2B-4525-8F79-C999C3FE1B98}"/>
    <cellStyle name="Normal 8 4 4 5" xfId="19918" xr:uid="{29D76749-5C28-4ED5-8387-D2B1A4D38988}"/>
    <cellStyle name="Normal 8 4 5" xfId="19919" xr:uid="{516F82BD-FBE3-49C7-8CCE-152B2C91D42C}"/>
    <cellStyle name="Normal 8 4 5 2" xfId="19920" xr:uid="{E4C34B2B-CA5C-4CBC-B876-F72C39C924A2}"/>
    <cellStyle name="Normal 8 4 6" xfId="19921" xr:uid="{758C7C83-0C5B-4EF2-B021-BFDAF94BADA9}"/>
    <cellStyle name="Normal 8 4 7" xfId="19922" xr:uid="{1B4F9BC1-8999-48DC-B732-DCE1D483A672}"/>
    <cellStyle name="Normal 8 4 8" xfId="19923" xr:uid="{30BFE769-BC07-4C5F-A487-1A7BFC8AC233}"/>
    <cellStyle name="Normal 8 4 9" xfId="19924" xr:uid="{93572C85-7505-443D-901F-9C6C4FF7B1B9}"/>
    <cellStyle name="Normal 8 5" xfId="19925" xr:uid="{9A646C9A-BA22-4CE2-B7B7-F0168546AB7A}"/>
    <cellStyle name="Normal 8 5 10" xfId="19926" xr:uid="{57D466C1-AADC-4AF4-A7D6-E1AF8DAA1AA3}"/>
    <cellStyle name="Normal 8 5 11" xfId="19927" xr:uid="{093776EA-1182-4F08-959C-854CD000C260}"/>
    <cellStyle name="Normal 8 5 12" xfId="19928" xr:uid="{630211B2-2F73-4B6B-BC1B-3D5670D42F17}"/>
    <cellStyle name="Normal 8 5 13" xfId="19929" xr:uid="{3A325997-E039-4AC1-B30C-62376037FD8C}"/>
    <cellStyle name="Normal 8 5 14" xfId="19930" xr:uid="{4AF91B89-1D64-4C84-B276-CA9BCAAD4B91}"/>
    <cellStyle name="Normal 8 5 2" xfId="19931" xr:uid="{CB7583BF-EB8E-4392-B9C9-D2021DA879C1}"/>
    <cellStyle name="Normal 8 5 2 10" xfId="19932" xr:uid="{B42C58D3-B9AA-4F22-8AB7-B3DBD1F3824D}"/>
    <cellStyle name="Normal 8 5 2 11" xfId="19933" xr:uid="{5D04EDC0-F523-4F8E-AFA1-1FF2CD72EAFE}"/>
    <cellStyle name="Normal 8 5 2 12" xfId="19934" xr:uid="{D32BA4E9-0E8E-4AEB-8DE6-79CB72D2B509}"/>
    <cellStyle name="Normal 8 5 2 13" xfId="19935" xr:uid="{17813C8E-55A7-4BCB-A72E-0D58CD50BDDF}"/>
    <cellStyle name="Normal 8 5 2 2" xfId="19936" xr:uid="{B67A2BDD-883A-4E82-8AD8-5DB173997C45}"/>
    <cellStyle name="Normal 8 5 2 2 10" xfId="19937" xr:uid="{8C9E190A-EFEF-46BA-ADA4-D4AB41CB39C3}"/>
    <cellStyle name="Normal 8 5 2 2 11" xfId="19938" xr:uid="{1F7873F0-3FE9-4C21-B693-9FF298746F91}"/>
    <cellStyle name="Normal 8 5 2 2 2" xfId="19939" xr:uid="{C321A9E8-4F85-45BE-BEBB-39B45B338543}"/>
    <cellStyle name="Normal 8 5 2 2 2 2" xfId="19940" xr:uid="{EA06B4BE-5437-464F-9D3C-51CF39F04DB2}"/>
    <cellStyle name="Normal 8 5 2 2 2 2 2" xfId="19941" xr:uid="{52437506-3D63-47A0-8C47-60E2870E8FC6}"/>
    <cellStyle name="Normal 8 5 2 2 2 3" xfId="19942" xr:uid="{F6FF7498-B6EE-4A18-B0CE-5DFE586B5968}"/>
    <cellStyle name="Normal 8 5 2 2 2 4" xfId="19943" xr:uid="{FCF09211-4492-4E71-9069-15A7BA0503BF}"/>
    <cellStyle name="Normal 8 5 2 2 2 5" xfId="19944" xr:uid="{1FC97F46-7BD4-4A7B-B011-F048D4255582}"/>
    <cellStyle name="Normal 8 5 2 2 3" xfId="19945" xr:uid="{C0D1445E-1284-4E64-8E60-160EE378CE29}"/>
    <cellStyle name="Normal 8 5 2 2 3 2" xfId="19946" xr:uid="{117FF485-6EDB-4860-B176-AB86D3AB3B18}"/>
    <cellStyle name="Normal 8 5 2 2 4" xfId="19947" xr:uid="{9FDBEDF3-30DC-43F6-920D-FF7F36C5A47C}"/>
    <cellStyle name="Normal 8 5 2 2 5" xfId="19948" xr:uid="{FABF9337-5E3B-4EAC-9448-A6A48B805E39}"/>
    <cellStyle name="Normal 8 5 2 2 6" xfId="19949" xr:uid="{E4568837-4FD4-4B2C-AD67-A44A30B4C0E1}"/>
    <cellStyle name="Normal 8 5 2 2 7" xfId="19950" xr:uid="{13E9D165-6D37-4233-B983-2649DC4E8297}"/>
    <cellStyle name="Normal 8 5 2 2 8" xfId="19951" xr:uid="{EC147A05-3434-45AE-981C-3C416E80B9FB}"/>
    <cellStyle name="Normal 8 5 2 2 9" xfId="19952" xr:uid="{CA3B4058-8807-42A9-B4B9-0EF085C25BEB}"/>
    <cellStyle name="Normal 8 5 2 3" xfId="19953" xr:uid="{6BDA547D-BBE2-409B-AD5A-13C2602DBB19}"/>
    <cellStyle name="Normal 8 5 2 3 2" xfId="19954" xr:uid="{DF85CFC7-42DF-4141-95A8-7EDFC8577E0A}"/>
    <cellStyle name="Normal 8 5 2 3 2 2" xfId="19955" xr:uid="{16A3CCB6-4A6B-49AC-8759-4CCEEC6A9212}"/>
    <cellStyle name="Normal 8 5 2 3 3" xfId="19956" xr:uid="{A8967F5F-34C1-498A-BB58-C3A44934D49C}"/>
    <cellStyle name="Normal 8 5 2 3 4" xfId="19957" xr:uid="{63FE601D-8BE1-4ECD-8A40-44B02C2682D4}"/>
    <cellStyle name="Normal 8 5 2 3 5" xfId="19958" xr:uid="{244AEA7F-8AD5-4759-A61E-17FE3AE1A7B8}"/>
    <cellStyle name="Normal 8 5 2 4" xfId="19959" xr:uid="{5718EEDA-3A40-4881-90C9-634232B461B9}"/>
    <cellStyle name="Normal 8 5 2 4 2" xfId="19960" xr:uid="{2E14D1C9-8BDB-4446-821F-1E562AF2E2D9}"/>
    <cellStyle name="Normal 8 5 2 5" xfId="19961" xr:uid="{3FCBD8D9-8FA4-4EE8-B6F8-338068A764D0}"/>
    <cellStyle name="Normal 8 5 2 6" xfId="19962" xr:uid="{E31AAD1B-8462-4B4B-A5B0-AF06E4783756}"/>
    <cellStyle name="Normal 8 5 2 7" xfId="19963" xr:uid="{79518531-C5C6-4554-8EA8-9BB983F25A2B}"/>
    <cellStyle name="Normal 8 5 2 8" xfId="19964" xr:uid="{499220C0-B6CD-416A-AAF9-7D8CA0992CE7}"/>
    <cellStyle name="Normal 8 5 2 9" xfId="19965" xr:uid="{54796744-5C51-4563-A1D3-E574AA66BFB0}"/>
    <cellStyle name="Normal 8 5 3" xfId="19966" xr:uid="{417BF670-CD21-4F8C-9A21-EA13AC61DEA0}"/>
    <cellStyle name="Normal 8 5 3 10" xfId="19967" xr:uid="{9697BA10-803C-48BC-B577-5F174DD26BA3}"/>
    <cellStyle name="Normal 8 5 3 11" xfId="19968" xr:uid="{56AE1460-A316-4DCC-82B1-56E616894BEA}"/>
    <cellStyle name="Normal 8 5 3 2" xfId="19969" xr:uid="{7EB1CA51-A091-460E-9F51-81BCA8D0859C}"/>
    <cellStyle name="Normal 8 5 3 2 2" xfId="19970" xr:uid="{9A9ECD66-4B2B-4D8D-8696-30CA895D82FF}"/>
    <cellStyle name="Normal 8 5 3 2 2 2" xfId="19971" xr:uid="{E4C2C149-2A94-47FD-B955-29C275882D02}"/>
    <cellStyle name="Normal 8 5 3 2 3" xfId="19972" xr:uid="{7B4FEFF2-FE05-4CA5-AB56-83AC3B4B59A6}"/>
    <cellStyle name="Normal 8 5 3 2 4" xfId="19973" xr:uid="{4805CA36-8E5C-426B-9C44-C4DA75AC665F}"/>
    <cellStyle name="Normal 8 5 3 2 5" xfId="19974" xr:uid="{5F411F9E-246B-4F46-83FC-67E6A9F15317}"/>
    <cellStyle name="Normal 8 5 3 3" xfId="19975" xr:uid="{46EE2DAB-137C-414D-8E66-55E1ADBE1B00}"/>
    <cellStyle name="Normal 8 5 3 3 2" xfId="19976" xr:uid="{77CC32C1-5EA6-48D1-867F-DD5F91AC2FC1}"/>
    <cellStyle name="Normal 8 5 3 4" xfId="19977" xr:uid="{9C9B7727-2F19-432D-B7CD-FE789BCF976E}"/>
    <cellStyle name="Normal 8 5 3 5" xfId="19978" xr:uid="{F50E86E9-1F1A-4AD0-8A16-507DE4D9706F}"/>
    <cellStyle name="Normal 8 5 3 6" xfId="19979" xr:uid="{5591AEE8-473E-42C7-943F-DA1ABCA858AE}"/>
    <cellStyle name="Normal 8 5 3 7" xfId="19980" xr:uid="{E3D74A28-8B68-426A-AE3E-23F24A6E945F}"/>
    <cellStyle name="Normal 8 5 3 8" xfId="19981" xr:uid="{A470B6D9-4717-40A4-A282-188C25171DDA}"/>
    <cellStyle name="Normal 8 5 3 9" xfId="19982" xr:uid="{9070C22B-1DA4-42B0-A401-FC9A900770B0}"/>
    <cellStyle name="Normal 8 5 4" xfId="19983" xr:uid="{83F99BC5-604B-42D0-AE0C-4C040256566D}"/>
    <cellStyle name="Normal 8 5 4 2" xfId="19984" xr:uid="{01824DE6-26C9-42DD-87EA-843075308427}"/>
    <cellStyle name="Normal 8 5 4 2 2" xfId="19985" xr:uid="{43C25E0B-6A45-49F1-A2CA-DA9542873514}"/>
    <cellStyle name="Normal 8 5 4 3" xfId="19986" xr:uid="{380D8755-7729-4CFF-AA80-46063E8553A2}"/>
    <cellStyle name="Normal 8 5 4 4" xfId="19987" xr:uid="{03D2EF39-2152-4FA0-A0A6-E1F2D2D3BE88}"/>
    <cellStyle name="Normal 8 5 4 5" xfId="19988" xr:uid="{1500ACCB-CC56-4AA3-B212-9350A1CC8214}"/>
    <cellStyle name="Normal 8 5 5" xfId="19989" xr:uid="{11CEF40D-34CA-4FBD-9C8A-5F37E0EEE706}"/>
    <cellStyle name="Normal 8 5 5 2" xfId="19990" xr:uid="{8D904A1D-787C-43AA-989F-CA09625FAFF6}"/>
    <cellStyle name="Normal 8 5 6" xfId="19991" xr:uid="{7D74D148-DA9E-4DF4-AEAC-478C891CE99B}"/>
    <cellStyle name="Normal 8 5 7" xfId="19992" xr:uid="{D4B6F3E2-70A9-4FA1-9140-4102DBF9F826}"/>
    <cellStyle name="Normal 8 5 8" xfId="19993" xr:uid="{04401243-2E09-4BC4-8B93-B2C97B282393}"/>
    <cellStyle name="Normal 8 5 9" xfId="19994" xr:uid="{D3D82F58-F2A3-4985-858C-C8C05F5AA74B}"/>
    <cellStyle name="Normal 8 6" xfId="19995" xr:uid="{6F04203F-95A2-4F75-B3B5-953B4BE61D8E}"/>
    <cellStyle name="Normal 8 6 10" xfId="19996" xr:uid="{5E827846-BCD8-458E-BEDD-04A721DE6735}"/>
    <cellStyle name="Normal 8 6 11" xfId="19997" xr:uid="{EE448CFA-3EA3-49D7-9591-1E98E04C0E85}"/>
    <cellStyle name="Normal 8 6 12" xfId="19998" xr:uid="{F6D1FB7A-4F4A-4C5A-981F-BD2231F96A5E}"/>
    <cellStyle name="Normal 8 6 13" xfId="19999" xr:uid="{F6F5B0AF-9A3A-41D8-98FE-B3E0CBBA2475}"/>
    <cellStyle name="Normal 8 6 14" xfId="20000" xr:uid="{B53581E1-A38C-4C34-9B33-0DCE73FC03E7}"/>
    <cellStyle name="Normal 8 6 2" xfId="20001" xr:uid="{FC85E95D-BF9F-4F34-B973-ADF039ECB071}"/>
    <cellStyle name="Normal 8 6 2 10" xfId="20002" xr:uid="{82D18FF9-7561-4868-8D75-B365C64080D1}"/>
    <cellStyle name="Normal 8 6 2 11" xfId="20003" xr:uid="{91CD802A-A0F0-46E3-8BEB-68E3B3BC281A}"/>
    <cellStyle name="Normal 8 6 2 12" xfId="20004" xr:uid="{3B0B9556-B8E5-44AD-9EDA-D9D38D2826BF}"/>
    <cellStyle name="Normal 8 6 2 13" xfId="20005" xr:uid="{CA0D46DA-FF08-4386-A137-1D9E556FAA44}"/>
    <cellStyle name="Normal 8 6 2 2" xfId="20006" xr:uid="{B654C908-EE59-4656-99DC-CC58DA18D8EB}"/>
    <cellStyle name="Normal 8 6 2 2 10" xfId="20007" xr:uid="{A0236EAF-79D3-4F2B-A77B-45DDBFB8C4D8}"/>
    <cellStyle name="Normal 8 6 2 2 11" xfId="20008" xr:uid="{BFFE3800-225B-4DB6-BAF0-2079EA0BC9E2}"/>
    <cellStyle name="Normal 8 6 2 2 2" xfId="20009" xr:uid="{0A212D3D-B0EC-4452-B3FD-DBA9F3B9CD88}"/>
    <cellStyle name="Normal 8 6 2 2 2 2" xfId="20010" xr:uid="{58E0F9A5-D751-4458-9D8F-045BF37A363F}"/>
    <cellStyle name="Normal 8 6 2 2 2 2 2" xfId="20011" xr:uid="{1BCF5C44-73F9-457E-AE76-4F88458B2755}"/>
    <cellStyle name="Normal 8 6 2 2 2 3" xfId="20012" xr:uid="{4FFEB53D-D07E-403D-BB70-B87A32240386}"/>
    <cellStyle name="Normal 8 6 2 2 2 4" xfId="20013" xr:uid="{1C832F22-FCEA-4D29-A8CF-C56A1FBC4F65}"/>
    <cellStyle name="Normal 8 6 2 2 2 5" xfId="20014" xr:uid="{D55F4EA1-A860-4B1F-8ACA-99540AA9D6B5}"/>
    <cellStyle name="Normal 8 6 2 2 3" xfId="20015" xr:uid="{067A9C81-C2F4-4616-94D6-E922907F0D58}"/>
    <cellStyle name="Normal 8 6 2 2 3 2" xfId="20016" xr:uid="{886086DB-B4F6-432E-AFA1-A1A3A7292632}"/>
    <cellStyle name="Normal 8 6 2 2 4" xfId="20017" xr:uid="{176A40EA-15D9-49A7-BCC2-5861BEDE8C57}"/>
    <cellStyle name="Normal 8 6 2 2 5" xfId="20018" xr:uid="{FB81AB62-E171-4FEE-943E-E243779234C6}"/>
    <cellStyle name="Normal 8 6 2 2 6" xfId="20019" xr:uid="{4EE54D52-7018-4299-AFC9-8A8992E95280}"/>
    <cellStyle name="Normal 8 6 2 2 7" xfId="20020" xr:uid="{BBA22F59-CC91-419F-9B0B-C647C5994CFA}"/>
    <cellStyle name="Normal 8 6 2 2 8" xfId="20021" xr:uid="{D2ACCB99-65F0-41FE-8FB0-F1ECBCA83051}"/>
    <cellStyle name="Normal 8 6 2 2 9" xfId="20022" xr:uid="{0EDE97AA-14DB-4821-8639-4CB7C5CC0229}"/>
    <cellStyle name="Normal 8 6 2 3" xfId="20023" xr:uid="{E3167517-6C45-4B7A-A361-59A8A2834C86}"/>
    <cellStyle name="Normal 8 6 2 3 2" xfId="20024" xr:uid="{263B3B30-7639-494D-99AC-36BF69C21C3E}"/>
    <cellStyle name="Normal 8 6 2 3 2 2" xfId="20025" xr:uid="{70B2F7A4-5C07-4241-B080-E3C4A9E43891}"/>
    <cellStyle name="Normal 8 6 2 3 3" xfId="20026" xr:uid="{040AFDE3-A96F-46B0-A418-35FE29F84528}"/>
    <cellStyle name="Normal 8 6 2 3 4" xfId="20027" xr:uid="{65341475-ED80-45FF-A7E9-95FC7F0C41DF}"/>
    <cellStyle name="Normal 8 6 2 3 5" xfId="20028" xr:uid="{8A18E256-3345-4A7E-9571-1BDF06566794}"/>
    <cellStyle name="Normal 8 6 2 4" xfId="20029" xr:uid="{D3BFA47B-1E94-4E99-9826-F4FB8744E779}"/>
    <cellStyle name="Normal 8 6 2 4 2" xfId="20030" xr:uid="{4AE058F1-4AE1-48B0-B57A-A3DD304550B8}"/>
    <cellStyle name="Normal 8 6 2 5" xfId="20031" xr:uid="{30523912-165E-404B-B5E6-8FEFA3BCE35E}"/>
    <cellStyle name="Normal 8 6 2 6" xfId="20032" xr:uid="{F4E3CBCA-EE15-4F91-BA83-E1283C665AFB}"/>
    <cellStyle name="Normal 8 6 2 7" xfId="20033" xr:uid="{6C592BBF-0091-44A2-BE2C-CBC4E031F0E8}"/>
    <cellStyle name="Normal 8 6 2 8" xfId="20034" xr:uid="{25E242A3-EBB9-4B77-8FE8-536B8137F79B}"/>
    <cellStyle name="Normal 8 6 2 9" xfId="20035" xr:uid="{7814F936-490B-48FE-8F9D-804F2A028E31}"/>
    <cellStyle name="Normal 8 6 3" xfId="20036" xr:uid="{C1659B8F-F2C8-42A3-A5F8-B3A8F64BBE7C}"/>
    <cellStyle name="Normal 8 6 3 10" xfId="20037" xr:uid="{2A2984D9-BA57-47E3-9D74-D51B52C922E5}"/>
    <cellStyle name="Normal 8 6 3 11" xfId="20038" xr:uid="{FF789C0C-2829-45AA-B070-D58B9ADD5B4B}"/>
    <cellStyle name="Normal 8 6 3 2" xfId="20039" xr:uid="{8D80514D-C3A9-4AF4-8364-5365238D6449}"/>
    <cellStyle name="Normal 8 6 3 2 2" xfId="20040" xr:uid="{388248CB-6944-4B7E-BFC2-C6A4F2CCCDAE}"/>
    <cellStyle name="Normal 8 6 3 2 2 2" xfId="20041" xr:uid="{2AB90BA4-0F50-4918-9CED-D011B15A981E}"/>
    <cellStyle name="Normal 8 6 3 2 3" xfId="20042" xr:uid="{29CABFF1-B43F-4022-B2AD-8A4B77E345CA}"/>
    <cellStyle name="Normal 8 6 3 2 4" xfId="20043" xr:uid="{D8CE2D6C-4B1C-494C-A456-59B204827963}"/>
    <cellStyle name="Normal 8 6 3 2 5" xfId="20044" xr:uid="{038CA878-CF53-4A04-AD17-0A5B3C241544}"/>
    <cellStyle name="Normal 8 6 3 3" xfId="20045" xr:uid="{A940E932-A082-49AF-9CAB-A9A25280D009}"/>
    <cellStyle name="Normal 8 6 3 3 2" xfId="20046" xr:uid="{0601B2DF-8B76-4E8A-A946-A277E8BA049E}"/>
    <cellStyle name="Normal 8 6 3 4" xfId="20047" xr:uid="{3427CAA1-5F34-4246-AC4C-6E2F76C55290}"/>
    <cellStyle name="Normal 8 6 3 5" xfId="20048" xr:uid="{B31D90AF-BB17-418E-85AC-C6B1205175C1}"/>
    <cellStyle name="Normal 8 6 3 6" xfId="20049" xr:uid="{A6157E8E-734F-4339-9531-0EA3BDED67FC}"/>
    <cellStyle name="Normal 8 6 3 7" xfId="20050" xr:uid="{35AF7FD4-8B40-4711-9716-F37655ACC377}"/>
    <cellStyle name="Normal 8 6 3 8" xfId="20051" xr:uid="{2E8070E5-223C-4F38-B7AA-FCE970C852B5}"/>
    <cellStyle name="Normal 8 6 3 9" xfId="20052" xr:uid="{438D9222-1BBE-4BD2-AA70-F61DBB4CD3B0}"/>
    <cellStyle name="Normal 8 6 4" xfId="20053" xr:uid="{C908986A-2C21-48C9-9DE0-329DD0B91B56}"/>
    <cellStyle name="Normal 8 6 4 2" xfId="20054" xr:uid="{F861BD2A-2D6E-4D6B-A246-F5F46C3E098D}"/>
    <cellStyle name="Normal 8 6 4 2 2" xfId="20055" xr:uid="{83B5D0FE-F5C3-4726-8F16-B058862579EA}"/>
    <cellStyle name="Normal 8 6 4 3" xfId="20056" xr:uid="{B4F8363A-21CE-49BE-8E17-5A9C5CBFE509}"/>
    <cellStyle name="Normal 8 6 4 4" xfId="20057" xr:uid="{B22B5AC1-2DC0-4FAF-B79D-DEE9231D9AA4}"/>
    <cellStyle name="Normal 8 6 4 5" xfId="20058" xr:uid="{B7C8460F-6661-4F98-9270-72763786F2B6}"/>
    <cellStyle name="Normal 8 6 5" xfId="20059" xr:uid="{398FF591-2DCD-49D6-A5F0-5F8DF35DFFCD}"/>
    <cellStyle name="Normal 8 6 5 2" xfId="20060" xr:uid="{9F8200DB-8F04-4FAD-B404-281E1EF2C549}"/>
    <cellStyle name="Normal 8 6 6" xfId="20061" xr:uid="{A80D6A90-C517-4D21-B83A-027540140BF9}"/>
    <cellStyle name="Normal 8 6 7" xfId="20062" xr:uid="{20A7ABA2-9BA9-4978-AE3A-2FAD621D44E1}"/>
    <cellStyle name="Normal 8 6 8" xfId="20063" xr:uid="{B3E9E309-DD0A-48CB-ABA6-23C71FF1AE81}"/>
    <cellStyle name="Normal 8 6 9" xfId="20064" xr:uid="{2E12F7F9-3D7F-4187-90CF-1CCDEB0E067C}"/>
    <cellStyle name="Normal 8 7" xfId="20065" xr:uid="{E000032A-7A61-4C88-9C2E-82059EB38078}"/>
    <cellStyle name="Normal 8 7 10" xfId="20066" xr:uid="{DD0860FE-C7BF-4400-86C1-44A66B82405A}"/>
    <cellStyle name="Normal 8 7 11" xfId="20067" xr:uid="{C2FFDF23-1531-4873-B2C4-5D6046364A3C}"/>
    <cellStyle name="Normal 8 7 12" xfId="20068" xr:uid="{F4E3947F-B8F5-4B1D-B9B9-A70CC6B743C7}"/>
    <cellStyle name="Normal 8 7 13" xfId="20069" xr:uid="{132382E6-BBEA-4059-963D-923F44334A62}"/>
    <cellStyle name="Normal 8 7 14" xfId="20070" xr:uid="{09036BAB-3DFA-4683-A79C-E5ED5508B0D8}"/>
    <cellStyle name="Normal 8 7 2" xfId="20071" xr:uid="{921215F9-DE19-46A0-BF22-314A99F64A9F}"/>
    <cellStyle name="Normal 8 7 2 10" xfId="20072" xr:uid="{66B51621-1379-4D59-867F-3B098F641A98}"/>
    <cellStyle name="Normal 8 7 2 11" xfId="20073" xr:uid="{1A082D9E-1739-4398-8907-D230073CD2BE}"/>
    <cellStyle name="Normal 8 7 2 12" xfId="20074" xr:uid="{C24B3287-2E7C-429A-9E31-9FE4CEC39F3F}"/>
    <cellStyle name="Normal 8 7 2 13" xfId="20075" xr:uid="{6861D3CA-91DD-4A18-92BC-46C00B26D4AE}"/>
    <cellStyle name="Normal 8 7 2 2" xfId="20076" xr:uid="{9154C054-15C2-495E-90BA-02DE04AA796A}"/>
    <cellStyle name="Normal 8 7 2 2 10" xfId="20077" xr:uid="{D56EFFCA-932F-4029-B19F-C25978FEBAFF}"/>
    <cellStyle name="Normal 8 7 2 2 11" xfId="20078" xr:uid="{0C69E28E-EC4A-4561-AE93-32F259F65129}"/>
    <cellStyle name="Normal 8 7 2 2 2" xfId="20079" xr:uid="{F9FDB8E1-8C95-4BCC-8FD6-F98B44FF458E}"/>
    <cellStyle name="Normal 8 7 2 2 2 2" xfId="20080" xr:uid="{ACB76FE8-383A-4D69-B5CD-34E3D0B06469}"/>
    <cellStyle name="Normal 8 7 2 2 2 2 2" xfId="20081" xr:uid="{05E98DDC-F954-46E1-8694-D848A95796A9}"/>
    <cellStyle name="Normal 8 7 2 2 2 3" xfId="20082" xr:uid="{58FAEC4D-0481-4347-8F9A-9207B1EB662B}"/>
    <cellStyle name="Normal 8 7 2 2 2 4" xfId="20083" xr:uid="{7D15ACD0-2117-4CAE-AE98-B41293DDEE78}"/>
    <cellStyle name="Normal 8 7 2 2 2 5" xfId="20084" xr:uid="{19E595E2-1FE9-4EF2-801D-44A772C4BA34}"/>
    <cellStyle name="Normal 8 7 2 2 3" xfId="20085" xr:uid="{846CB51E-EAC0-4D93-B0F6-E892830A1A30}"/>
    <cellStyle name="Normal 8 7 2 2 3 2" xfId="20086" xr:uid="{44493076-B43A-4DAA-8484-A6B8FFFB1015}"/>
    <cellStyle name="Normal 8 7 2 2 4" xfId="20087" xr:uid="{243C0C2D-4D5A-4A0D-A651-F2A6F68D995A}"/>
    <cellStyle name="Normal 8 7 2 2 5" xfId="20088" xr:uid="{5986CA8F-3919-473B-A87F-C9416CD06882}"/>
    <cellStyle name="Normal 8 7 2 2 6" xfId="20089" xr:uid="{601ED68B-38F6-4518-8CBC-CF838C96A010}"/>
    <cellStyle name="Normal 8 7 2 2 7" xfId="20090" xr:uid="{FD95A30B-C18B-4299-AB6E-3DA1524AE9C8}"/>
    <cellStyle name="Normal 8 7 2 2 8" xfId="20091" xr:uid="{CB21EB11-6896-49E2-BC2A-1BBA25EE0C8B}"/>
    <cellStyle name="Normal 8 7 2 2 9" xfId="20092" xr:uid="{7038F503-B91E-47C7-BD5A-053A3150C0BF}"/>
    <cellStyle name="Normal 8 7 2 3" xfId="20093" xr:uid="{F6619050-5928-4930-9B24-84B42864A1FA}"/>
    <cellStyle name="Normal 8 7 2 3 2" xfId="20094" xr:uid="{802A59F7-2CC0-45B9-94B3-9790CC4D05D2}"/>
    <cellStyle name="Normal 8 7 2 3 2 2" xfId="20095" xr:uid="{74D61162-2F7F-4F44-A04A-5C11F344E142}"/>
    <cellStyle name="Normal 8 7 2 3 3" xfId="20096" xr:uid="{DFFC730B-A7DE-4484-9A7F-FCB2C403FE70}"/>
    <cellStyle name="Normal 8 7 2 3 4" xfId="20097" xr:uid="{369AACCB-528A-434C-8FFB-E4851D2CE352}"/>
    <cellStyle name="Normal 8 7 2 3 5" xfId="20098" xr:uid="{745619AD-A265-4252-8450-A30BF46BACBC}"/>
    <cellStyle name="Normal 8 7 2 4" xfId="20099" xr:uid="{5B12C419-A7E7-4F49-A792-B59B01E4ADDC}"/>
    <cellStyle name="Normal 8 7 2 4 2" xfId="20100" xr:uid="{A80BCB57-E61C-4FD0-9D9A-0EAEAB4EAD84}"/>
    <cellStyle name="Normal 8 7 2 5" xfId="20101" xr:uid="{2426A9E5-122D-44BD-9A3B-46C980724F46}"/>
    <cellStyle name="Normal 8 7 2 6" xfId="20102" xr:uid="{FE4C82FD-FBD4-41AA-9F4F-BF9512692548}"/>
    <cellStyle name="Normal 8 7 2 7" xfId="20103" xr:uid="{CCD690A5-9141-41A7-97B6-EA2048962879}"/>
    <cellStyle name="Normal 8 7 2 8" xfId="20104" xr:uid="{D78E6030-CBD2-4206-8C92-92957CAF9355}"/>
    <cellStyle name="Normal 8 7 2 9" xfId="20105" xr:uid="{A895BD4E-2597-4C6D-B574-67EF852A3351}"/>
    <cellStyle name="Normal 8 7 3" xfId="20106" xr:uid="{19258983-A4DB-4C90-82B9-D3D4BAF74C8B}"/>
    <cellStyle name="Normal 8 7 3 10" xfId="20107" xr:uid="{649E4943-F1BB-4DF2-88BE-79432922B6EA}"/>
    <cellStyle name="Normal 8 7 3 11" xfId="20108" xr:uid="{70926365-7D92-4825-AC85-D83FE1DD831D}"/>
    <cellStyle name="Normal 8 7 3 2" xfId="20109" xr:uid="{0DB15982-A0E4-48A6-AAF7-289EB7222F36}"/>
    <cellStyle name="Normal 8 7 3 2 2" xfId="20110" xr:uid="{21A7FBD0-0374-4D33-B61A-9C5A7C1E8EB7}"/>
    <cellStyle name="Normal 8 7 3 2 2 2" xfId="20111" xr:uid="{D7C897DD-8789-4F28-B4A3-3FE2EB4B3DE7}"/>
    <cellStyle name="Normal 8 7 3 2 3" xfId="20112" xr:uid="{35B1766C-4A2A-4476-945A-C7E64A0B0667}"/>
    <cellStyle name="Normal 8 7 3 2 4" xfId="20113" xr:uid="{4EF9A400-9409-4D62-959D-D3F8146804EC}"/>
    <cellStyle name="Normal 8 7 3 2 5" xfId="20114" xr:uid="{1C2B5A86-63CE-41C7-A894-264DFA16B700}"/>
    <cellStyle name="Normal 8 7 3 3" xfId="20115" xr:uid="{27741ECA-46F5-4F50-A7A7-96775BA2B9FC}"/>
    <cellStyle name="Normal 8 7 3 3 2" xfId="20116" xr:uid="{24442C1D-D542-4CE7-B1F1-08018765D841}"/>
    <cellStyle name="Normal 8 7 3 4" xfId="20117" xr:uid="{78DA58E7-3DF9-419C-A136-E8FF14D17088}"/>
    <cellStyle name="Normal 8 7 3 5" xfId="20118" xr:uid="{C98CFF27-7A71-4634-870A-4BD96B6D8348}"/>
    <cellStyle name="Normal 8 7 3 6" xfId="20119" xr:uid="{23C434EA-0730-4774-B421-E1D95A2ED329}"/>
    <cellStyle name="Normal 8 7 3 7" xfId="20120" xr:uid="{66E286AA-8053-4708-8DFC-5313CBD0DE7A}"/>
    <cellStyle name="Normal 8 7 3 8" xfId="20121" xr:uid="{7106A1E0-2818-4E82-8910-1D068B448EAC}"/>
    <cellStyle name="Normal 8 7 3 9" xfId="20122" xr:uid="{A3919AB8-351D-4BF7-87BE-99DEB6BBCD59}"/>
    <cellStyle name="Normal 8 7 4" xfId="20123" xr:uid="{BEAA71C9-9F34-4485-B248-9CB375073044}"/>
    <cellStyle name="Normal 8 7 4 2" xfId="20124" xr:uid="{370DB3AA-827E-47FB-A6A0-C1325F3CFAB6}"/>
    <cellStyle name="Normal 8 7 4 2 2" xfId="20125" xr:uid="{4CF49556-D17D-4F4E-BCE5-E0567D1C2685}"/>
    <cellStyle name="Normal 8 7 4 3" xfId="20126" xr:uid="{D783ABD6-15E9-488F-BE6F-73CEFB26FCB0}"/>
    <cellStyle name="Normal 8 7 4 4" xfId="20127" xr:uid="{3F9C9036-9F7E-4609-B9BE-B8F92B41DBC8}"/>
    <cellStyle name="Normal 8 7 4 5" xfId="20128" xr:uid="{C3990007-F24D-494B-BCBD-F0EB592784A8}"/>
    <cellStyle name="Normal 8 7 5" xfId="20129" xr:uid="{B0B69975-9ED0-4EF4-9AEB-BF18EE3201FC}"/>
    <cellStyle name="Normal 8 7 5 2" xfId="20130" xr:uid="{0F898C22-BEB1-4E52-9F96-CDE531C90331}"/>
    <cellStyle name="Normal 8 7 6" xfId="20131" xr:uid="{65D3E6AF-8472-4F75-A343-85F400EE95EC}"/>
    <cellStyle name="Normal 8 7 7" xfId="20132" xr:uid="{896FBA8D-E351-47DC-A3A9-E93094149571}"/>
    <cellStyle name="Normal 8 7 8" xfId="20133" xr:uid="{37892EA7-218A-449C-9B5C-B6E55DDCD5D5}"/>
    <cellStyle name="Normal 8 7 9" xfId="20134" xr:uid="{0B57E840-4B7D-409A-B938-61A93DA01F2B}"/>
    <cellStyle name="Normal 8 8" xfId="20135" xr:uid="{B8524CDE-A297-440D-8C3B-41447DCBCFA8}"/>
    <cellStyle name="Normal 8 8 10" xfId="20136" xr:uid="{DCFCCFA4-091E-4E7A-AC4D-9F4031FE7FF6}"/>
    <cellStyle name="Normal 8 8 11" xfId="20137" xr:uid="{3134EFE4-1629-4B6C-B1BC-77A0AF4D7038}"/>
    <cellStyle name="Normal 8 8 12" xfId="20138" xr:uid="{5EB9917B-9488-49CC-B3F1-E5D0CFC3D411}"/>
    <cellStyle name="Normal 8 8 13" xfId="20139" xr:uid="{05E71374-2CF7-4EC1-90BA-02810946C7A1}"/>
    <cellStyle name="Normal 8 8 14" xfId="20140" xr:uid="{1945E02D-2061-498E-BB4F-DABF0DA29038}"/>
    <cellStyle name="Normal 8 8 2" xfId="20141" xr:uid="{20800C33-7D20-4A9B-AC4A-4B79F8D20AED}"/>
    <cellStyle name="Normal 8 8 2 10" xfId="20142" xr:uid="{06471834-1D60-4BD4-B31E-FE238D6374A1}"/>
    <cellStyle name="Normal 8 8 2 11" xfId="20143" xr:uid="{D2871BC1-E201-4005-AEE6-7A687276DA63}"/>
    <cellStyle name="Normal 8 8 2 12" xfId="20144" xr:uid="{E163DF01-05B0-4812-91F2-4B7FF5866167}"/>
    <cellStyle name="Normal 8 8 2 13" xfId="20145" xr:uid="{4FE325F3-F31D-4506-A9B8-74B1F3C34E5B}"/>
    <cellStyle name="Normal 8 8 2 2" xfId="20146" xr:uid="{8A326B9D-52AD-4C50-9D51-B68237E85B4C}"/>
    <cellStyle name="Normal 8 8 2 2 10" xfId="20147" xr:uid="{6C80063C-78B5-4676-A0D9-A1725B25365F}"/>
    <cellStyle name="Normal 8 8 2 2 11" xfId="20148" xr:uid="{AF88FEC1-9FB0-4B07-8E28-7B7E9D8FD0FB}"/>
    <cellStyle name="Normal 8 8 2 2 2" xfId="20149" xr:uid="{45D50DFB-CA3F-494C-8F7E-F499F5AC0770}"/>
    <cellStyle name="Normal 8 8 2 2 2 2" xfId="20150" xr:uid="{065CADB8-E76A-4998-976F-A1F05E92212F}"/>
    <cellStyle name="Normal 8 8 2 2 2 2 2" xfId="20151" xr:uid="{386EACDF-390E-4968-AFAC-E34EE5C0D158}"/>
    <cellStyle name="Normal 8 8 2 2 2 3" xfId="20152" xr:uid="{B31F5D90-9196-4580-83BE-809CC0B44605}"/>
    <cellStyle name="Normal 8 8 2 2 2 4" xfId="20153" xr:uid="{F77F7A41-1758-4422-9107-BF836EE35DE4}"/>
    <cellStyle name="Normal 8 8 2 2 2 5" xfId="20154" xr:uid="{DA308054-AE5D-4631-86B2-51814116B095}"/>
    <cellStyle name="Normal 8 8 2 2 3" xfId="20155" xr:uid="{CAE9A25B-11D2-4CF5-A774-10B363880FB5}"/>
    <cellStyle name="Normal 8 8 2 2 3 2" xfId="20156" xr:uid="{F4FB2934-D2F9-4C38-8878-04D97C0ACE18}"/>
    <cellStyle name="Normal 8 8 2 2 4" xfId="20157" xr:uid="{B8FA2A6B-7B03-4231-BC5E-8EBA1D03F5FD}"/>
    <cellStyle name="Normal 8 8 2 2 5" xfId="20158" xr:uid="{8C793984-75F6-43DE-941D-06FCFC3B430D}"/>
    <cellStyle name="Normal 8 8 2 2 6" xfId="20159" xr:uid="{72F62D27-C37F-4E91-BCCB-BE8BD49D5145}"/>
    <cellStyle name="Normal 8 8 2 2 7" xfId="20160" xr:uid="{DFDC9F2E-503C-4EDB-8F0F-B9DBD4BD50B8}"/>
    <cellStyle name="Normal 8 8 2 2 8" xfId="20161" xr:uid="{E8936497-BCDA-407B-AC51-A1BFABD981E9}"/>
    <cellStyle name="Normal 8 8 2 2 9" xfId="20162" xr:uid="{B02DEC99-0BC1-4E84-9C0F-DE685A15BEF5}"/>
    <cellStyle name="Normal 8 8 2 3" xfId="20163" xr:uid="{285F2919-5EFA-4AB6-83D0-07B85D8FEACD}"/>
    <cellStyle name="Normal 8 8 2 3 2" xfId="20164" xr:uid="{F1D3B757-6592-46AF-9A64-B4A89BDE9CE8}"/>
    <cellStyle name="Normal 8 8 2 3 2 2" xfId="20165" xr:uid="{55261ABE-B766-49A1-8FE8-A4B97EA0B091}"/>
    <cellStyle name="Normal 8 8 2 3 3" xfId="20166" xr:uid="{92AEB297-336C-4A3E-83BB-10B3790E8EE1}"/>
    <cellStyle name="Normal 8 8 2 3 4" xfId="20167" xr:uid="{19F40E02-ADB4-41E6-A711-187A58080094}"/>
    <cellStyle name="Normal 8 8 2 3 5" xfId="20168" xr:uid="{B53B96C5-F172-48A3-9850-0CDE709C652F}"/>
    <cellStyle name="Normal 8 8 2 4" xfId="20169" xr:uid="{1B373DF5-C45E-4D73-BC04-6827DF6D1A94}"/>
    <cellStyle name="Normal 8 8 2 4 2" xfId="20170" xr:uid="{6B439977-9867-4DDE-AB84-0FAC05AB34D6}"/>
    <cellStyle name="Normal 8 8 2 5" xfId="20171" xr:uid="{B38A9FEE-8EAC-4D3B-BCCE-407C057659C7}"/>
    <cellStyle name="Normal 8 8 2 6" xfId="20172" xr:uid="{443945B8-2E8C-421B-80EA-5AC3FCB14478}"/>
    <cellStyle name="Normal 8 8 2 7" xfId="20173" xr:uid="{50630423-963E-42FF-BB23-B103235A6599}"/>
    <cellStyle name="Normal 8 8 2 8" xfId="20174" xr:uid="{75433A7F-403F-4ED2-A543-142D6F081889}"/>
    <cellStyle name="Normal 8 8 2 9" xfId="20175" xr:uid="{897E88FE-BED9-492F-8A3C-0C9B09BFD81C}"/>
    <cellStyle name="Normal 8 8 3" xfId="20176" xr:uid="{0AD50CFB-A1AA-47AE-B802-4760F119B004}"/>
    <cellStyle name="Normal 8 8 3 10" xfId="20177" xr:uid="{E6C99ECB-B676-41D6-9A46-892F03E96DE1}"/>
    <cellStyle name="Normal 8 8 3 11" xfId="20178" xr:uid="{D545A293-B28B-41F7-B457-6B31B11333A9}"/>
    <cellStyle name="Normal 8 8 3 2" xfId="20179" xr:uid="{27B21970-A780-4D99-AD1B-22656CF455A2}"/>
    <cellStyle name="Normal 8 8 3 2 2" xfId="20180" xr:uid="{534A1BD5-8A2F-48E3-BFD5-1246520A9677}"/>
    <cellStyle name="Normal 8 8 3 2 2 2" xfId="20181" xr:uid="{962AE03E-C9EB-462D-86DC-2DD9E667214C}"/>
    <cellStyle name="Normal 8 8 3 2 3" xfId="20182" xr:uid="{1A1BE479-06B5-407C-AC0F-A1390FD56ABC}"/>
    <cellStyle name="Normal 8 8 3 2 4" xfId="20183" xr:uid="{039C3DC8-5B18-4BE6-B5F7-1B70BCA5B10E}"/>
    <cellStyle name="Normal 8 8 3 2 5" xfId="20184" xr:uid="{C3F4974A-7467-4177-887F-C366D6EDAB53}"/>
    <cellStyle name="Normal 8 8 3 3" xfId="20185" xr:uid="{5C703728-C558-430D-95FC-4E9B1D89A363}"/>
    <cellStyle name="Normal 8 8 3 3 2" xfId="20186" xr:uid="{51F8BB5A-B332-482B-B25A-5570A13D4D63}"/>
    <cellStyle name="Normal 8 8 3 4" xfId="20187" xr:uid="{E33BB676-1E87-4032-8C71-CCC4A7BF5C03}"/>
    <cellStyle name="Normal 8 8 3 5" xfId="20188" xr:uid="{F3601295-DFDC-47F8-85D2-0C3AA517007A}"/>
    <cellStyle name="Normal 8 8 3 6" xfId="20189" xr:uid="{EE627173-F266-4A82-84A9-0FD314601D7B}"/>
    <cellStyle name="Normal 8 8 3 7" xfId="20190" xr:uid="{6EF3F6D3-B13F-4077-A563-91DED0CE283B}"/>
    <cellStyle name="Normal 8 8 3 8" xfId="20191" xr:uid="{5C21D8C7-5BE3-41E9-B1C4-A63EF3A10AE5}"/>
    <cellStyle name="Normal 8 8 3 9" xfId="20192" xr:uid="{683EC4B9-8B35-440D-B673-2E150CA3FE39}"/>
    <cellStyle name="Normal 8 8 4" xfId="20193" xr:uid="{162BF466-7524-4E1B-AC72-7E1F7CAB6DAB}"/>
    <cellStyle name="Normal 8 8 4 2" xfId="20194" xr:uid="{5C5DBF00-4CC5-4308-ACE5-293AD9A2F762}"/>
    <cellStyle name="Normal 8 8 4 2 2" xfId="20195" xr:uid="{89F9CC6A-AE52-4228-BABD-BB8DD535EF11}"/>
    <cellStyle name="Normal 8 8 4 3" xfId="20196" xr:uid="{CE7F7A72-2AEB-47F7-BA8A-6BF46D61938D}"/>
    <cellStyle name="Normal 8 8 4 4" xfId="20197" xr:uid="{266B58F4-4D07-4E6D-AA34-9592201B26C0}"/>
    <cellStyle name="Normal 8 8 4 5" xfId="20198" xr:uid="{225B4E92-7BD6-484C-93B6-C015F9874190}"/>
    <cellStyle name="Normal 8 8 5" xfId="20199" xr:uid="{FA3F6DF5-3488-4153-9C63-CCF0AB075E0C}"/>
    <cellStyle name="Normal 8 8 5 2" xfId="20200" xr:uid="{768EDC85-0556-401E-80CF-85EB51E360C9}"/>
    <cellStyle name="Normal 8 8 6" xfId="20201" xr:uid="{BD1F3C3C-2A5D-4F97-94C8-0387CA4C5173}"/>
    <cellStyle name="Normal 8 8 7" xfId="20202" xr:uid="{ACE219AE-C04B-40BE-9E74-FFB40CC00125}"/>
    <cellStyle name="Normal 8 8 8" xfId="20203" xr:uid="{63584314-D321-4C1E-A70E-B52CE1906C3A}"/>
    <cellStyle name="Normal 8 8 9" xfId="20204" xr:uid="{074DF7DF-D180-40B3-87D4-EB6B0B2B698B}"/>
    <cellStyle name="Normal 8 9" xfId="20205" xr:uid="{A606458F-5ED9-4C76-8D99-E1734A273EBE}"/>
    <cellStyle name="Normal 8 9 10" xfId="20206" xr:uid="{D972539A-7A2D-4EED-BEE2-39680E541574}"/>
    <cellStyle name="Normal 8 9 11" xfId="20207" xr:uid="{51E280E5-623B-4ECA-805E-A1517690D054}"/>
    <cellStyle name="Normal 8 9 12" xfId="20208" xr:uid="{3C5D430C-C5FC-4A49-803A-5CA03CD25CAF}"/>
    <cellStyle name="Normal 8 9 13" xfId="20209" xr:uid="{B2530522-35E5-414D-9BD9-390A4A604D2B}"/>
    <cellStyle name="Normal 8 9 14" xfId="20210" xr:uid="{679BB32B-5B31-4796-819B-50DFAF2D107C}"/>
    <cellStyle name="Normal 8 9 2" xfId="20211" xr:uid="{AA485A93-1BE5-4DF0-A9E3-4BC69B061C02}"/>
    <cellStyle name="Normal 8 9 2 10" xfId="20212" xr:uid="{76B488AA-48DD-4783-A9A3-A8E0CE722C01}"/>
    <cellStyle name="Normal 8 9 2 11" xfId="20213" xr:uid="{375BA9EA-752C-4343-B004-5433A14BDD20}"/>
    <cellStyle name="Normal 8 9 2 12" xfId="20214" xr:uid="{FEE357EE-04C6-441B-B459-8483611F53A3}"/>
    <cellStyle name="Normal 8 9 2 13" xfId="20215" xr:uid="{7088B8A2-330A-41D5-924B-6CB759CA0802}"/>
    <cellStyle name="Normal 8 9 2 2" xfId="20216" xr:uid="{08B08B84-4286-4F90-AC34-72D2C21BB119}"/>
    <cellStyle name="Normal 8 9 2 2 10" xfId="20217" xr:uid="{4C8BC4C4-FB85-4C75-8939-B430C4636862}"/>
    <cellStyle name="Normal 8 9 2 2 11" xfId="20218" xr:uid="{985E1343-E22A-4671-81A8-6FF38F0779B9}"/>
    <cellStyle name="Normal 8 9 2 2 2" xfId="20219" xr:uid="{EDD91951-63E9-454F-8A85-584ED80E607B}"/>
    <cellStyle name="Normal 8 9 2 2 2 2" xfId="20220" xr:uid="{681C0CF7-539A-427C-ACF9-B875171D7609}"/>
    <cellStyle name="Normal 8 9 2 2 2 2 2" xfId="20221" xr:uid="{93D87EB2-FE4F-4212-993F-3E16E7B61D35}"/>
    <cellStyle name="Normal 8 9 2 2 2 3" xfId="20222" xr:uid="{2AE21674-282D-4AA5-BFF5-1A497096D3E4}"/>
    <cellStyle name="Normal 8 9 2 2 2 4" xfId="20223" xr:uid="{D00C0C7F-F566-444F-B99C-AD55C5F19C08}"/>
    <cellStyle name="Normal 8 9 2 2 2 5" xfId="20224" xr:uid="{4EEF6496-9C99-46C0-8CE6-7F0BA735E51B}"/>
    <cellStyle name="Normal 8 9 2 2 3" xfId="20225" xr:uid="{AF3E9C07-8B97-4D7A-BA6A-E72B0D343C8F}"/>
    <cellStyle name="Normal 8 9 2 2 3 2" xfId="20226" xr:uid="{6A643904-3D5D-4265-AAA1-6094AB55751B}"/>
    <cellStyle name="Normal 8 9 2 2 4" xfId="20227" xr:uid="{54F3B543-2E86-454A-A018-59311E55190E}"/>
    <cellStyle name="Normal 8 9 2 2 5" xfId="20228" xr:uid="{39E4132F-B14B-4181-8089-C327DA165DCB}"/>
    <cellStyle name="Normal 8 9 2 2 6" xfId="20229" xr:uid="{1CC692AC-9C0F-4340-87B1-C4C07A5CEE1A}"/>
    <cellStyle name="Normal 8 9 2 2 7" xfId="20230" xr:uid="{96046C46-965E-45F2-A8C7-8CE350D20168}"/>
    <cellStyle name="Normal 8 9 2 2 8" xfId="20231" xr:uid="{BEF8FCC4-4A20-44C8-89CB-FD3B9D017791}"/>
    <cellStyle name="Normal 8 9 2 2 9" xfId="20232" xr:uid="{1437A5BC-8E62-46C5-ACDA-26C34341BA86}"/>
    <cellStyle name="Normal 8 9 2 3" xfId="20233" xr:uid="{E63852B7-C9FD-4711-8E16-042298E386C1}"/>
    <cellStyle name="Normal 8 9 2 3 2" xfId="20234" xr:uid="{A333BC61-4258-4C00-B2DC-48C817946589}"/>
    <cellStyle name="Normal 8 9 2 3 2 2" xfId="20235" xr:uid="{522C74B3-A0A5-4815-A19B-C01E3702468D}"/>
    <cellStyle name="Normal 8 9 2 3 3" xfId="20236" xr:uid="{58A7C291-3797-4D1C-AE97-09479BC7B085}"/>
    <cellStyle name="Normal 8 9 2 3 4" xfId="20237" xr:uid="{C5A3BDCF-49C3-49AD-BEA9-3E341187409E}"/>
    <cellStyle name="Normal 8 9 2 3 5" xfId="20238" xr:uid="{2F154263-746B-40B2-BDB2-0AB691BEF2C8}"/>
    <cellStyle name="Normal 8 9 2 4" xfId="20239" xr:uid="{BB9CBADB-2491-41FF-8F7B-505370F81339}"/>
    <cellStyle name="Normal 8 9 2 4 2" xfId="20240" xr:uid="{71F38821-E856-4704-B572-B16757A6D45F}"/>
    <cellStyle name="Normal 8 9 2 5" xfId="20241" xr:uid="{DC692F97-72AB-4387-B287-5728338C8402}"/>
    <cellStyle name="Normal 8 9 2 6" xfId="20242" xr:uid="{24D4CDF1-8A92-4C25-90FC-A7614C603B09}"/>
    <cellStyle name="Normal 8 9 2 7" xfId="20243" xr:uid="{AEBCF3E8-8463-45E5-B991-B6E7D69EEE2C}"/>
    <cellStyle name="Normal 8 9 2 8" xfId="20244" xr:uid="{DD82CFE7-1AAE-4FFF-A8EB-4132791981DF}"/>
    <cellStyle name="Normal 8 9 2 9" xfId="20245" xr:uid="{1EA9CD8C-4B42-4846-925C-46744B1EECF0}"/>
    <cellStyle name="Normal 8 9 3" xfId="20246" xr:uid="{1261F7A1-2D8B-43B1-A10D-4C47DBA94646}"/>
    <cellStyle name="Normal 8 9 3 10" xfId="20247" xr:uid="{C0EAA57E-E338-4FD5-BBDC-490568A3ED8B}"/>
    <cellStyle name="Normal 8 9 3 11" xfId="20248" xr:uid="{DE80AE40-F4B7-43CA-B39F-77E68CEBE690}"/>
    <cellStyle name="Normal 8 9 3 2" xfId="20249" xr:uid="{85492D25-01D3-434B-8535-597F80C5D3CB}"/>
    <cellStyle name="Normal 8 9 3 2 2" xfId="20250" xr:uid="{13D435D8-9582-4B30-B753-940D5E2132FD}"/>
    <cellStyle name="Normal 8 9 3 2 2 2" xfId="20251" xr:uid="{C2155FD7-FE02-4749-ADAB-7C502B49F3A7}"/>
    <cellStyle name="Normal 8 9 3 2 3" xfId="20252" xr:uid="{BF70DDDE-7959-4428-A556-614E97C71E10}"/>
    <cellStyle name="Normal 8 9 3 2 4" xfId="20253" xr:uid="{63EEF779-EA46-40B5-934A-D01318CA2C49}"/>
    <cellStyle name="Normal 8 9 3 2 5" xfId="20254" xr:uid="{9709606C-6A36-4B8B-AA0C-3803BD98B71E}"/>
    <cellStyle name="Normal 8 9 3 3" xfId="20255" xr:uid="{CA4F8869-24F1-4193-9C8E-27ED6D743B3E}"/>
    <cellStyle name="Normal 8 9 3 3 2" xfId="20256" xr:uid="{155305DF-298D-4C09-B8F6-9CBE15651377}"/>
    <cellStyle name="Normal 8 9 3 4" xfId="20257" xr:uid="{CEA3D1DC-EF99-44B9-B887-4725F8BAF01C}"/>
    <cellStyle name="Normal 8 9 3 5" xfId="20258" xr:uid="{0AC59E91-8729-4D86-A66E-2C7C837CE726}"/>
    <cellStyle name="Normal 8 9 3 6" xfId="20259" xr:uid="{3291CFFA-E16E-4203-8666-7A81FBC1761F}"/>
    <cellStyle name="Normal 8 9 3 7" xfId="20260" xr:uid="{C8703728-6F2B-4029-884C-877AB9EEB03F}"/>
    <cellStyle name="Normal 8 9 3 8" xfId="20261" xr:uid="{06D9952F-6679-43B4-A67A-2E2544ADE5FD}"/>
    <cellStyle name="Normal 8 9 3 9" xfId="20262" xr:uid="{1423FEA8-A8B1-406A-A64C-6748ACE16287}"/>
    <cellStyle name="Normal 8 9 4" xfId="20263" xr:uid="{FA7CD43E-81AC-4109-A935-421DD58C8052}"/>
    <cellStyle name="Normal 8 9 4 2" xfId="20264" xr:uid="{B2AF54BF-BE6E-499E-AAC7-6D75DA1CD507}"/>
    <cellStyle name="Normal 8 9 4 2 2" xfId="20265" xr:uid="{8B766CFE-5E8A-4136-90E4-DAE8F0E7425E}"/>
    <cellStyle name="Normal 8 9 4 3" xfId="20266" xr:uid="{B01D8A26-66BA-43DB-AE40-9720F57E553E}"/>
    <cellStyle name="Normal 8 9 4 4" xfId="20267" xr:uid="{CF829BAA-5835-41D0-BA62-8DD01033B70D}"/>
    <cellStyle name="Normal 8 9 4 5" xfId="20268" xr:uid="{54582402-EBB0-47ED-BB7C-F8A01F86D233}"/>
    <cellStyle name="Normal 8 9 5" xfId="20269" xr:uid="{13BC627B-76F7-4697-8937-6A8ADB060C49}"/>
    <cellStyle name="Normal 8 9 5 2" xfId="20270" xr:uid="{2501BB35-48F9-4CB8-B6DB-04DFC56CD8F8}"/>
    <cellStyle name="Normal 8 9 6" xfId="20271" xr:uid="{B4A9D692-194D-45D6-953B-B7CBAB9FCEFE}"/>
    <cellStyle name="Normal 8 9 7" xfId="20272" xr:uid="{117211D9-7C3A-4F26-A8B3-D7667C260814}"/>
    <cellStyle name="Normal 8 9 8" xfId="20273" xr:uid="{CC6EA3D3-0967-4D74-AA32-E3E93F11693D}"/>
    <cellStyle name="Normal 8 9 9" xfId="20274" xr:uid="{D522704C-C904-488C-AC99-5B1207AAEB3F}"/>
    <cellStyle name="Normal 80" xfId="20275" xr:uid="{B31BA879-EEDC-4C7D-B338-C3FFCCE832BB}"/>
    <cellStyle name="Normal 81" xfId="20276" xr:uid="{8E07FD73-E408-4088-AD75-F46B6C281058}"/>
    <cellStyle name="Normal 82" xfId="20277" xr:uid="{F26F9529-CEE6-4519-A801-CB40ED206B36}"/>
    <cellStyle name="Normal 83" xfId="20278" xr:uid="{832A512A-83F7-48AB-9FEA-21A6D9FE069B}"/>
    <cellStyle name="Normal 84" xfId="20279" xr:uid="{C2092F1F-F6BA-447D-AB75-0903F2963C81}"/>
    <cellStyle name="Normal 85" xfId="20280" xr:uid="{37F9A9C4-8191-46F5-BD90-25D93DC1A48D}"/>
    <cellStyle name="Normal 86" xfId="20281" xr:uid="{FFE0E007-6F8E-487B-B6F4-A3A8BC835199}"/>
    <cellStyle name="Normal 87" xfId="20282" xr:uid="{04DF6508-5672-4B1E-894F-601C8A5F65C2}"/>
    <cellStyle name="Normal 88" xfId="20283" xr:uid="{34BA21E5-3D92-411D-88BD-D654A14435AA}"/>
    <cellStyle name="Normal 89" xfId="20284" xr:uid="{D5FE6EA1-68C1-4AAA-960C-B43602FCBF38}"/>
    <cellStyle name="Normal 9" xfId="20285" xr:uid="{3BC2F9A9-7D17-406F-B396-DE0108A486CA}"/>
    <cellStyle name="Normal 9 10" xfId="20286" xr:uid="{F1450546-D74D-4935-B681-5B3DEDE93126}"/>
    <cellStyle name="Normal 9 10 10" xfId="20287" xr:uid="{11FC8F81-7198-43EE-9823-2F3F9219D3B0}"/>
    <cellStyle name="Normal 9 10 11" xfId="20288" xr:uid="{D44D3CF7-D5F4-4105-9A10-6C22F6C57879}"/>
    <cellStyle name="Normal 9 10 12" xfId="20289" xr:uid="{5DA3DB99-25D7-44EF-816C-01BC40E13A5A}"/>
    <cellStyle name="Normal 9 10 13" xfId="20290" xr:uid="{987710FB-B7E9-4193-A731-B1BCC0A645A4}"/>
    <cellStyle name="Normal 9 10 14" xfId="20291" xr:uid="{046C1F42-870D-47B3-B8C9-F2E90B5A561E}"/>
    <cellStyle name="Normal 9 10 2" xfId="20292" xr:uid="{04491A86-798F-4FB1-BA22-7E0810B83A37}"/>
    <cellStyle name="Normal 9 10 2 10" xfId="20293" xr:uid="{90C860F2-BC69-4D6B-AB57-B8EFD7D5C38E}"/>
    <cellStyle name="Normal 9 10 2 11" xfId="20294" xr:uid="{1AFD14D4-B13D-4BCB-A146-698AF02FBEA3}"/>
    <cellStyle name="Normal 9 10 2 12" xfId="20295" xr:uid="{47070758-874D-4B53-AC9A-209F224576F7}"/>
    <cellStyle name="Normal 9 10 2 13" xfId="20296" xr:uid="{0B0F5543-CF56-45DE-BA13-71BA7080500E}"/>
    <cellStyle name="Normal 9 10 2 2" xfId="20297" xr:uid="{39450461-046C-48C3-868E-29CBCE47A530}"/>
    <cellStyle name="Normal 9 10 2 2 10" xfId="20298" xr:uid="{9A508850-0112-45AF-80E2-EB583AF0FDEE}"/>
    <cellStyle name="Normal 9 10 2 2 11" xfId="20299" xr:uid="{37ABE243-23DE-42F2-ADBA-68A68E7EBFA5}"/>
    <cellStyle name="Normal 9 10 2 2 2" xfId="20300" xr:uid="{335F3A08-4E29-43A2-8AF5-9E80046FFFE4}"/>
    <cellStyle name="Normal 9 10 2 2 2 2" xfId="20301" xr:uid="{1821CA72-370C-4FDC-9D1C-B463A5055BB5}"/>
    <cellStyle name="Normal 9 10 2 2 2 2 2" xfId="20302" xr:uid="{7F6A0266-7E29-48BC-986D-8FAFD827B54F}"/>
    <cellStyle name="Normal 9 10 2 2 2 3" xfId="20303" xr:uid="{A293FD73-B12E-4395-8975-C59775B85E14}"/>
    <cellStyle name="Normal 9 10 2 2 2 4" xfId="20304" xr:uid="{88C81113-C134-4CF8-8045-BBF9A30E3444}"/>
    <cellStyle name="Normal 9 10 2 2 2 5" xfId="20305" xr:uid="{5DD78CF9-5674-49BD-B432-C5EB3DA94D4C}"/>
    <cellStyle name="Normal 9 10 2 2 3" xfId="20306" xr:uid="{D29DCCE0-D6CD-427B-8FF9-9B0577CD68E2}"/>
    <cellStyle name="Normal 9 10 2 2 3 2" xfId="20307" xr:uid="{A4687205-2844-49D0-8350-F5AE6E863C53}"/>
    <cellStyle name="Normal 9 10 2 2 4" xfId="20308" xr:uid="{B222F970-D470-426E-AF44-D910FE6A774B}"/>
    <cellStyle name="Normal 9 10 2 2 5" xfId="20309" xr:uid="{979E4349-0F32-46B7-A99F-D566B25EECA6}"/>
    <cellStyle name="Normal 9 10 2 2 6" xfId="20310" xr:uid="{A015AF38-2673-45A6-AC8C-362D7D40AF8C}"/>
    <cellStyle name="Normal 9 10 2 2 7" xfId="20311" xr:uid="{14E10630-2490-4FC9-A799-E2AC03EEABC0}"/>
    <cellStyle name="Normal 9 10 2 2 8" xfId="20312" xr:uid="{101CA661-0819-4BA0-8800-9FCFA2020C0C}"/>
    <cellStyle name="Normal 9 10 2 2 9" xfId="20313" xr:uid="{2859A6D7-B428-4193-865C-4C8AB5409181}"/>
    <cellStyle name="Normal 9 10 2 3" xfId="20314" xr:uid="{1342345A-3F1F-4AB8-A426-A3B37312100D}"/>
    <cellStyle name="Normal 9 10 2 3 2" xfId="20315" xr:uid="{FD2872C1-F737-40E3-B6A1-7E4627C45DAC}"/>
    <cellStyle name="Normal 9 10 2 3 2 2" xfId="20316" xr:uid="{B73F2F08-6986-4A13-911B-B9D831959A94}"/>
    <cellStyle name="Normal 9 10 2 3 3" xfId="20317" xr:uid="{31149477-F804-4BA9-ABEA-39CC752C2902}"/>
    <cellStyle name="Normal 9 10 2 3 4" xfId="20318" xr:uid="{C847691A-3047-417A-9636-3326F7D7DC04}"/>
    <cellStyle name="Normal 9 10 2 3 5" xfId="20319" xr:uid="{8088113B-7039-405E-9364-FE29190C93A2}"/>
    <cellStyle name="Normal 9 10 2 4" xfId="20320" xr:uid="{780C341A-8EAD-4752-A274-294056FEDDC5}"/>
    <cellStyle name="Normal 9 10 2 4 2" xfId="20321" xr:uid="{51544F51-8D37-4353-BB1B-AB1C6563AA6B}"/>
    <cellStyle name="Normal 9 10 2 5" xfId="20322" xr:uid="{F9362316-C85C-4F3B-A040-9BD595F7A048}"/>
    <cellStyle name="Normal 9 10 2 6" xfId="20323" xr:uid="{0D56BDA7-36FD-4CF1-B6C6-A3B7E83F8272}"/>
    <cellStyle name="Normal 9 10 2 7" xfId="20324" xr:uid="{388B050A-3FEC-4AE3-BBA2-796FF247F2DC}"/>
    <cellStyle name="Normal 9 10 2 8" xfId="20325" xr:uid="{3BAC2737-BBB1-41CA-9E07-CD4809467312}"/>
    <cellStyle name="Normal 9 10 2 9" xfId="20326" xr:uid="{050FC4E4-79BB-46C5-B1E2-13C733D98722}"/>
    <cellStyle name="Normal 9 10 3" xfId="20327" xr:uid="{3E065E3B-0CFD-40EE-AC1A-C54016AE462D}"/>
    <cellStyle name="Normal 9 10 3 10" xfId="20328" xr:uid="{CAE6677B-2789-48EB-BB9E-0F5B823F4F85}"/>
    <cellStyle name="Normal 9 10 3 11" xfId="20329" xr:uid="{59560C6B-C5A6-470F-82F7-69E434096789}"/>
    <cellStyle name="Normal 9 10 3 2" xfId="20330" xr:uid="{F6C18DC8-7793-4BA7-8856-78D636AB6B86}"/>
    <cellStyle name="Normal 9 10 3 2 2" xfId="20331" xr:uid="{DFDE6614-5147-4809-B056-6D1DB808DBD0}"/>
    <cellStyle name="Normal 9 10 3 2 2 2" xfId="20332" xr:uid="{66657A02-FD98-438D-9A16-42FBB739DBC0}"/>
    <cellStyle name="Normal 9 10 3 2 3" xfId="20333" xr:uid="{E93C71FA-37BE-45F3-ABAE-4629575F7253}"/>
    <cellStyle name="Normal 9 10 3 2 4" xfId="20334" xr:uid="{7936B1B5-4089-43BD-884F-2DAE0885F814}"/>
    <cellStyle name="Normal 9 10 3 2 5" xfId="20335" xr:uid="{D3EA4436-4F31-457A-88EE-18BD25E13227}"/>
    <cellStyle name="Normal 9 10 3 3" xfId="20336" xr:uid="{1F7FBAF5-697D-456F-8D92-4505F85E8FFC}"/>
    <cellStyle name="Normal 9 10 3 3 2" xfId="20337" xr:uid="{CB5D2947-D201-44AD-ACD8-79E9A4E7F16C}"/>
    <cellStyle name="Normal 9 10 3 4" xfId="20338" xr:uid="{B0A5665A-E9E5-4DE6-A5CE-907A894B1DBC}"/>
    <cellStyle name="Normal 9 10 3 5" xfId="20339" xr:uid="{09021E15-0458-41DA-91FA-7D4047135224}"/>
    <cellStyle name="Normal 9 10 3 6" xfId="20340" xr:uid="{DD57EA5A-1514-4773-BE24-5164637ED461}"/>
    <cellStyle name="Normal 9 10 3 7" xfId="20341" xr:uid="{5A791462-28B1-4AA7-8FBF-DBC28BD48691}"/>
    <cellStyle name="Normal 9 10 3 8" xfId="20342" xr:uid="{D47400FE-D23B-47BF-AD13-B1722F37A6FE}"/>
    <cellStyle name="Normal 9 10 3 9" xfId="20343" xr:uid="{96863A54-35AE-4365-80FA-7C255DD81B7C}"/>
    <cellStyle name="Normal 9 10 4" xfId="20344" xr:uid="{8EDFF5D8-6D1D-48BF-88EF-46B042C0DD10}"/>
    <cellStyle name="Normal 9 10 4 2" xfId="20345" xr:uid="{B0BED61F-CAD5-421A-8B4A-BD23210AFF54}"/>
    <cellStyle name="Normal 9 10 4 2 2" xfId="20346" xr:uid="{DF47DDB2-13AC-436D-898C-B61236A375C8}"/>
    <cellStyle name="Normal 9 10 4 3" xfId="20347" xr:uid="{DB654CEC-B3EB-4120-92F7-755A444C4AD5}"/>
    <cellStyle name="Normal 9 10 4 4" xfId="20348" xr:uid="{7674C96C-E29B-4B3A-B6AE-43830BAE7C72}"/>
    <cellStyle name="Normal 9 10 4 5" xfId="20349" xr:uid="{8BA8AF6B-E846-451D-825B-35A6E1873CD9}"/>
    <cellStyle name="Normal 9 10 5" xfId="20350" xr:uid="{4B56C37F-12D8-485A-B49B-5949D6249DA5}"/>
    <cellStyle name="Normal 9 10 5 2" xfId="20351" xr:uid="{7FC50810-B9CC-47B0-864F-F11B00629933}"/>
    <cellStyle name="Normal 9 10 6" xfId="20352" xr:uid="{BE95E09B-85E9-4624-BDDC-8A5A5E6740A9}"/>
    <cellStyle name="Normal 9 10 7" xfId="20353" xr:uid="{C11D5971-2171-4E8F-A83F-90201A3BB590}"/>
    <cellStyle name="Normal 9 10 8" xfId="20354" xr:uid="{B2C5DE02-A457-4D2D-A3D1-537C06436BB8}"/>
    <cellStyle name="Normal 9 10 9" xfId="20355" xr:uid="{1CAF946A-D663-47B6-9605-2DEC28BC1077}"/>
    <cellStyle name="Normal 9 11" xfId="20356" xr:uid="{32A2DA8A-CD34-407A-A240-D126145F6290}"/>
    <cellStyle name="Normal 9 11 10" xfId="20357" xr:uid="{136BCE45-AD87-4EFF-9726-182584A9D1E0}"/>
    <cellStyle name="Normal 9 11 11" xfId="20358" xr:uid="{42E01344-E7F6-4739-8368-0FD24B7B5A31}"/>
    <cellStyle name="Normal 9 11 12" xfId="20359" xr:uid="{E7EF40D6-30DD-47E2-B37B-F6A99EC7B606}"/>
    <cellStyle name="Normal 9 11 13" xfId="20360" xr:uid="{B8C714D7-DA81-4DF3-B0C2-CC9C0E198F09}"/>
    <cellStyle name="Normal 9 11 14" xfId="20361" xr:uid="{BFC7B899-AD78-464B-90CF-41B8CEAC3F05}"/>
    <cellStyle name="Normal 9 11 2" xfId="20362" xr:uid="{EC12984A-A6D4-4A2F-B71A-C23BD4091399}"/>
    <cellStyle name="Normal 9 11 2 10" xfId="20363" xr:uid="{B372F198-7301-4E01-B28C-1D9B1751C965}"/>
    <cellStyle name="Normal 9 11 2 11" xfId="20364" xr:uid="{6573EE47-0493-4EF7-9B2A-67038DCEF6D0}"/>
    <cellStyle name="Normal 9 11 2 12" xfId="20365" xr:uid="{4519A9C2-0D46-490D-BC1D-6F81F99821CC}"/>
    <cellStyle name="Normal 9 11 2 13" xfId="20366" xr:uid="{4AA91948-96E9-4AD5-92E7-7063297B97C1}"/>
    <cellStyle name="Normal 9 11 2 2" xfId="20367" xr:uid="{836EA232-9453-4FEC-ABCA-9773D13178F0}"/>
    <cellStyle name="Normal 9 11 2 2 10" xfId="20368" xr:uid="{748A28D0-6D9D-419A-9688-AB28075ADBCE}"/>
    <cellStyle name="Normal 9 11 2 2 11" xfId="20369" xr:uid="{C63E31C6-6D10-4621-A11D-41BE5C93D687}"/>
    <cellStyle name="Normal 9 11 2 2 2" xfId="20370" xr:uid="{1F5DC112-FF5F-40DF-9168-A95DE343756F}"/>
    <cellStyle name="Normal 9 11 2 2 2 2" xfId="20371" xr:uid="{21376ED3-9A1D-426F-ADE7-C211A735629A}"/>
    <cellStyle name="Normal 9 11 2 2 2 2 2" xfId="20372" xr:uid="{BFA8CAE9-B247-40BE-A472-A01B3C67F065}"/>
    <cellStyle name="Normal 9 11 2 2 2 3" xfId="20373" xr:uid="{4244E416-9D7F-4DF2-A373-58F493EFC173}"/>
    <cellStyle name="Normal 9 11 2 2 2 4" xfId="20374" xr:uid="{C24BC2DE-5419-477A-A362-8C320B863160}"/>
    <cellStyle name="Normal 9 11 2 2 2 5" xfId="20375" xr:uid="{0DF59046-D97E-4CF1-BC36-0E8B1080B189}"/>
    <cellStyle name="Normal 9 11 2 2 3" xfId="20376" xr:uid="{7BA6170C-D791-4E18-BB24-196C8FB813F7}"/>
    <cellStyle name="Normal 9 11 2 2 3 2" xfId="20377" xr:uid="{EA02BA13-9D19-4F99-8FE2-9417A6BB5AFC}"/>
    <cellStyle name="Normal 9 11 2 2 4" xfId="20378" xr:uid="{B12E3FAE-4B5B-4B62-81D9-B27AF784C0C7}"/>
    <cellStyle name="Normal 9 11 2 2 5" xfId="20379" xr:uid="{9EDB4550-4E66-4CBA-8D82-210D03CD8E13}"/>
    <cellStyle name="Normal 9 11 2 2 6" xfId="20380" xr:uid="{51C6BDEE-7CED-45BB-9BEE-05E638CF2F82}"/>
    <cellStyle name="Normal 9 11 2 2 7" xfId="20381" xr:uid="{E260A46A-D6DD-427F-BF72-C58A31BDFD93}"/>
    <cellStyle name="Normal 9 11 2 2 8" xfId="20382" xr:uid="{C1251E72-05CE-40E3-9CAE-1B572CAB3C7F}"/>
    <cellStyle name="Normal 9 11 2 2 9" xfId="20383" xr:uid="{E0C91147-B18C-4170-9FA0-22320418AAE1}"/>
    <cellStyle name="Normal 9 11 2 3" xfId="20384" xr:uid="{29A6D32D-2891-43CC-B3A6-B0F290944B1F}"/>
    <cellStyle name="Normal 9 11 2 3 2" xfId="20385" xr:uid="{085DB6BB-5D8A-42E4-A743-C1A78DD66160}"/>
    <cellStyle name="Normal 9 11 2 3 2 2" xfId="20386" xr:uid="{6C2A97E0-C800-4814-8E44-7E26FA609E81}"/>
    <cellStyle name="Normal 9 11 2 3 3" xfId="20387" xr:uid="{FE8C5499-0C8A-42F6-BA36-CF67E0FA2A8B}"/>
    <cellStyle name="Normal 9 11 2 3 4" xfId="20388" xr:uid="{14CF2CA8-0E7F-483D-A185-66A05649460B}"/>
    <cellStyle name="Normal 9 11 2 3 5" xfId="20389" xr:uid="{0EEA76E9-1616-460D-931F-A6EC4B225EE8}"/>
    <cellStyle name="Normal 9 11 2 4" xfId="20390" xr:uid="{4D7E2443-B2C8-48A1-A2E9-8D88D562C234}"/>
    <cellStyle name="Normal 9 11 2 4 2" xfId="20391" xr:uid="{A5BABF0E-494E-4745-B4F1-5C5FA9D1B9A5}"/>
    <cellStyle name="Normal 9 11 2 5" xfId="20392" xr:uid="{B7777194-D012-4331-A53F-ADF6C67569BF}"/>
    <cellStyle name="Normal 9 11 2 6" xfId="20393" xr:uid="{A872254D-F21B-4A52-BFFE-A91D2D523A87}"/>
    <cellStyle name="Normal 9 11 2 7" xfId="20394" xr:uid="{C9D83363-039B-467F-9298-8AE26EC7EC38}"/>
    <cellStyle name="Normal 9 11 2 8" xfId="20395" xr:uid="{02DC72F8-19D1-4748-AD49-A8A00288CAFB}"/>
    <cellStyle name="Normal 9 11 2 9" xfId="20396" xr:uid="{10D56A32-A1A6-4D3B-B3A6-8C09A09D5973}"/>
    <cellStyle name="Normal 9 11 3" xfId="20397" xr:uid="{B58B1629-9A11-4F7E-8357-B5D6F46F3905}"/>
    <cellStyle name="Normal 9 11 3 10" xfId="20398" xr:uid="{2CF85624-2F7C-426A-B700-190C7B21ACFF}"/>
    <cellStyle name="Normal 9 11 3 11" xfId="20399" xr:uid="{ACB567CF-0218-46B4-95CD-218EE1BBE93D}"/>
    <cellStyle name="Normal 9 11 3 2" xfId="20400" xr:uid="{FF030097-7112-4A70-974C-93BD5CC8FD7B}"/>
    <cellStyle name="Normal 9 11 3 2 2" xfId="20401" xr:uid="{9BE5C454-4476-4FD5-BEBA-011BEE2EEB07}"/>
    <cellStyle name="Normal 9 11 3 2 2 2" xfId="20402" xr:uid="{3CE9B4A0-CA24-4292-8764-67A443854A48}"/>
    <cellStyle name="Normal 9 11 3 2 3" xfId="20403" xr:uid="{BF793361-2020-49FC-9C92-A5EDF1ACF2AE}"/>
    <cellStyle name="Normal 9 11 3 2 4" xfId="20404" xr:uid="{7F968CB0-B591-47C0-B22B-4A9C1CE52EB1}"/>
    <cellStyle name="Normal 9 11 3 2 5" xfId="20405" xr:uid="{A5C018D0-68F5-4512-914D-DECF714A7E60}"/>
    <cellStyle name="Normal 9 11 3 3" xfId="20406" xr:uid="{4172F2B6-CFA9-4D2F-B754-9DEAC9C4D1B3}"/>
    <cellStyle name="Normal 9 11 3 3 2" xfId="20407" xr:uid="{B38947DA-C1A1-4AAE-9FDB-6A88CA287A35}"/>
    <cellStyle name="Normal 9 11 3 4" xfId="20408" xr:uid="{2E3CBDB2-C62C-43E5-B744-9F7EB8705C9E}"/>
    <cellStyle name="Normal 9 11 3 5" xfId="20409" xr:uid="{ACBB4B55-45AA-4C7C-A3C4-48DE5215CAAF}"/>
    <cellStyle name="Normal 9 11 3 6" xfId="20410" xr:uid="{03177ED9-C3F3-4140-9DC4-B04E2F39DFF3}"/>
    <cellStyle name="Normal 9 11 3 7" xfId="20411" xr:uid="{AF4FC95A-3E60-408D-9242-4D4FA8E08248}"/>
    <cellStyle name="Normal 9 11 3 8" xfId="20412" xr:uid="{F3E40AFA-3036-4C2C-9694-BE735A8FB1CA}"/>
    <cellStyle name="Normal 9 11 3 9" xfId="20413" xr:uid="{7963863D-DB24-4505-807D-A14E922BF817}"/>
    <cellStyle name="Normal 9 11 4" xfId="20414" xr:uid="{E0CCCD80-5DAE-48F5-98D1-31EE63469EE0}"/>
    <cellStyle name="Normal 9 11 4 2" xfId="20415" xr:uid="{6731EADF-B2C9-4BED-8697-1C172C90A15D}"/>
    <cellStyle name="Normal 9 11 4 2 2" xfId="20416" xr:uid="{57E7DC4F-8FAE-4DF7-AF43-09BC55523B90}"/>
    <cellStyle name="Normal 9 11 4 3" xfId="20417" xr:uid="{0D0B9721-84BD-4A6C-94BA-F048D5586B98}"/>
    <cellStyle name="Normal 9 11 4 4" xfId="20418" xr:uid="{04303FAB-F927-4778-8C13-0240AE74D2CB}"/>
    <cellStyle name="Normal 9 11 4 5" xfId="20419" xr:uid="{71BA36FD-D332-4A13-881C-ECD9D7129EB4}"/>
    <cellStyle name="Normal 9 11 5" xfId="20420" xr:uid="{2D5672C8-4702-4438-A7A1-D1DA05597F51}"/>
    <cellStyle name="Normal 9 11 5 2" xfId="20421" xr:uid="{D8E96328-F8C7-4B3B-9A4E-820020A294A7}"/>
    <cellStyle name="Normal 9 11 6" xfId="20422" xr:uid="{1F4D1BA5-7DEF-45DC-9310-7C2D91AFDF00}"/>
    <cellStyle name="Normal 9 11 7" xfId="20423" xr:uid="{795304AD-B249-4EA8-B722-FFBF9FBD8375}"/>
    <cellStyle name="Normal 9 11 8" xfId="20424" xr:uid="{D2864E31-2A64-4542-9F88-5F8BF2BF1A5F}"/>
    <cellStyle name="Normal 9 11 9" xfId="20425" xr:uid="{5F98812E-BEC5-4277-92D7-332CA2BBB25D}"/>
    <cellStyle name="Normal 9 12" xfId="20426" xr:uid="{2A9B7DF7-EAD4-4B7F-B253-F1DE0F5A4F5D}"/>
    <cellStyle name="Normal 9 12 10" xfId="20427" xr:uid="{81EE4DC1-8E8C-4920-A53A-95D3054A7651}"/>
    <cellStyle name="Normal 9 12 11" xfId="20428" xr:uid="{8F03B9EB-B12C-480B-88B6-E24D0C337D00}"/>
    <cellStyle name="Normal 9 12 12" xfId="20429" xr:uid="{B51B931A-CD47-46DA-9DF0-57890DE7EE40}"/>
    <cellStyle name="Normal 9 12 13" xfId="20430" xr:uid="{FA8B4E88-ACFC-4786-8249-A306F5EED70C}"/>
    <cellStyle name="Normal 9 12 14" xfId="20431" xr:uid="{B4B37CF8-696E-4069-9ED9-7FFDE2EC3598}"/>
    <cellStyle name="Normal 9 12 2" xfId="20432" xr:uid="{16375D3E-CD29-46F1-9ECA-3688B68A9539}"/>
    <cellStyle name="Normal 9 12 2 10" xfId="20433" xr:uid="{12917696-F328-441D-BB28-66353E5229BC}"/>
    <cellStyle name="Normal 9 12 2 11" xfId="20434" xr:uid="{0FAD6F83-9277-4772-8E86-75D258EC651C}"/>
    <cellStyle name="Normal 9 12 2 12" xfId="20435" xr:uid="{DFCE3B6B-F5D2-4D5D-AA68-5573B4A337A4}"/>
    <cellStyle name="Normal 9 12 2 13" xfId="20436" xr:uid="{AE4EF6A4-1A53-458C-A6F9-ED1E9776A3A6}"/>
    <cellStyle name="Normal 9 12 2 2" xfId="20437" xr:uid="{B5AD107D-6EE1-4295-A16F-81C120C1EE65}"/>
    <cellStyle name="Normal 9 12 2 2 10" xfId="20438" xr:uid="{E8E72094-2B91-4D14-97A2-4BAC1D882C8A}"/>
    <cellStyle name="Normal 9 12 2 2 11" xfId="20439" xr:uid="{E136CA05-D82C-406D-91E8-1BB59057998E}"/>
    <cellStyle name="Normal 9 12 2 2 2" xfId="20440" xr:uid="{AACF7AA0-92A4-48B9-9889-FD1731E83DC8}"/>
    <cellStyle name="Normal 9 12 2 2 2 2" xfId="20441" xr:uid="{6866E52D-B12D-4D3D-985C-D9B28E9E61F7}"/>
    <cellStyle name="Normal 9 12 2 2 2 2 2" xfId="20442" xr:uid="{D798F8BA-5439-46C4-922B-DDCC8BE2CBD4}"/>
    <cellStyle name="Normal 9 12 2 2 2 3" xfId="20443" xr:uid="{97128808-6D41-4CD7-9066-8383CD809ED9}"/>
    <cellStyle name="Normal 9 12 2 2 2 4" xfId="20444" xr:uid="{1C1FDDB7-7365-4792-A431-4B517217F1E6}"/>
    <cellStyle name="Normal 9 12 2 2 2 5" xfId="20445" xr:uid="{7BDDE1F1-A0DD-4333-8865-8A7DB91ACAD8}"/>
    <cellStyle name="Normal 9 12 2 2 3" xfId="20446" xr:uid="{83693DFD-7B1A-492A-9E21-02A7781AB8DA}"/>
    <cellStyle name="Normal 9 12 2 2 3 2" xfId="20447" xr:uid="{CD922BF7-EAA7-46C2-BFA5-D00B75490E8E}"/>
    <cellStyle name="Normal 9 12 2 2 4" xfId="20448" xr:uid="{E95A38DE-0FB3-463F-A353-DDFBBDBB895D}"/>
    <cellStyle name="Normal 9 12 2 2 5" xfId="20449" xr:uid="{6A777BC5-8533-40C1-8A3F-2AA39DDC1291}"/>
    <cellStyle name="Normal 9 12 2 2 6" xfId="20450" xr:uid="{EC46C774-9B8C-4C1B-BECD-5FB1385699C9}"/>
    <cellStyle name="Normal 9 12 2 2 7" xfId="20451" xr:uid="{143B3CF0-D958-4392-815D-275F152FCBA4}"/>
    <cellStyle name="Normal 9 12 2 2 8" xfId="20452" xr:uid="{F2C0F5B3-1314-4560-B27A-C7EFE3DFACC1}"/>
    <cellStyle name="Normal 9 12 2 2 9" xfId="20453" xr:uid="{12B7173D-DC7A-44C3-83CE-DA01F3D61E86}"/>
    <cellStyle name="Normal 9 12 2 3" xfId="20454" xr:uid="{2AD579A2-BEED-490C-9C18-36A0E77945C0}"/>
    <cellStyle name="Normal 9 12 2 3 2" xfId="20455" xr:uid="{840F4A61-AC62-4B6E-9AB5-AB2C6D2DDBBE}"/>
    <cellStyle name="Normal 9 12 2 3 2 2" xfId="20456" xr:uid="{9FC8FC79-19AF-435E-BBD1-00DB24F2137C}"/>
    <cellStyle name="Normal 9 12 2 3 3" xfId="20457" xr:uid="{C388EDFF-AC53-4FFD-96E8-3D1D96AB4218}"/>
    <cellStyle name="Normal 9 12 2 3 4" xfId="20458" xr:uid="{04214BDD-45D9-47D5-B138-687A5181863B}"/>
    <cellStyle name="Normal 9 12 2 3 5" xfId="20459" xr:uid="{F062B0BF-74AA-4D8A-8BA8-25539C66714A}"/>
    <cellStyle name="Normal 9 12 2 4" xfId="20460" xr:uid="{EC50D694-C77F-4A45-BA54-F0D98924AE73}"/>
    <cellStyle name="Normal 9 12 2 4 2" xfId="20461" xr:uid="{A85E9759-C3DC-49D1-B696-21037818AAE0}"/>
    <cellStyle name="Normal 9 12 2 5" xfId="20462" xr:uid="{A897640D-7710-40A9-9DB6-C1E236CEAFEC}"/>
    <cellStyle name="Normal 9 12 2 6" xfId="20463" xr:uid="{FB518F1C-875F-42B8-A805-D6F7C96B4593}"/>
    <cellStyle name="Normal 9 12 2 7" xfId="20464" xr:uid="{5D53EF81-1A5D-4D1F-8801-E43FA83D4A88}"/>
    <cellStyle name="Normal 9 12 2 8" xfId="20465" xr:uid="{3BF9917A-C6DD-4102-A2A2-72320931EA1F}"/>
    <cellStyle name="Normal 9 12 2 9" xfId="20466" xr:uid="{44BD76E7-2748-4D7F-BF92-BB3A1AD9AFEA}"/>
    <cellStyle name="Normal 9 12 3" xfId="20467" xr:uid="{90AB440E-35E0-4F4B-84E2-033912F9BB16}"/>
    <cellStyle name="Normal 9 12 3 10" xfId="20468" xr:uid="{FDFE60F7-F9BE-490F-918B-54D0797C27F0}"/>
    <cellStyle name="Normal 9 12 3 11" xfId="20469" xr:uid="{10F69464-BDA7-4E49-8F6F-3B9F7F5AFF06}"/>
    <cellStyle name="Normal 9 12 3 2" xfId="20470" xr:uid="{3C87F95B-0FE6-4DAA-8945-A30C4D29DF4E}"/>
    <cellStyle name="Normal 9 12 3 2 2" xfId="20471" xr:uid="{844C3ED0-E9A7-47EF-BD65-5B8DFB842A39}"/>
    <cellStyle name="Normal 9 12 3 2 2 2" xfId="20472" xr:uid="{DC99D60E-C8BA-4E80-BCF1-F00A07B5A43B}"/>
    <cellStyle name="Normal 9 12 3 2 3" xfId="20473" xr:uid="{11E13E02-A358-4AF5-9288-5F456250A21E}"/>
    <cellStyle name="Normal 9 12 3 2 4" xfId="20474" xr:uid="{52D01057-D4B1-4052-A177-FA235E44AAC3}"/>
    <cellStyle name="Normal 9 12 3 2 5" xfId="20475" xr:uid="{5E9D1384-0DD3-4F23-B9EC-D0C7498CD17E}"/>
    <cellStyle name="Normal 9 12 3 3" xfId="20476" xr:uid="{B575E71D-E4DA-4744-B0E5-3E35CA391BE2}"/>
    <cellStyle name="Normal 9 12 3 3 2" xfId="20477" xr:uid="{18D1955A-A1C1-4661-9CC1-A0D0197F7E0C}"/>
    <cellStyle name="Normal 9 12 3 4" xfId="20478" xr:uid="{549C0AE4-4D7D-4D23-A643-5CACA7AF56CF}"/>
    <cellStyle name="Normal 9 12 3 5" xfId="20479" xr:uid="{9B3E7A1B-CFB4-42CB-A79F-930EA5AD91E2}"/>
    <cellStyle name="Normal 9 12 3 6" xfId="20480" xr:uid="{F21E4E2F-D7F5-4E2B-BECB-883A39204C8D}"/>
    <cellStyle name="Normal 9 12 3 7" xfId="20481" xr:uid="{C745357C-F875-4312-89C2-34BE30A807A0}"/>
    <cellStyle name="Normal 9 12 3 8" xfId="20482" xr:uid="{42BE7C34-4CE4-486C-8B79-09E0F976E629}"/>
    <cellStyle name="Normal 9 12 3 9" xfId="20483" xr:uid="{F06BFFAF-690C-478D-ABF1-3927DBD3448B}"/>
    <cellStyle name="Normal 9 12 4" xfId="20484" xr:uid="{F71A3E07-5D5C-4926-A9D5-000CE0F8239E}"/>
    <cellStyle name="Normal 9 12 4 2" xfId="20485" xr:uid="{74896BC1-E169-45AE-9C1C-F91FFE09A0F8}"/>
    <cellStyle name="Normal 9 12 4 2 2" xfId="20486" xr:uid="{6DF0D4F0-5D7D-4EEC-AE72-6065BD3F9955}"/>
    <cellStyle name="Normal 9 12 4 3" xfId="20487" xr:uid="{D60B859E-591D-48AD-ABF9-8CBE0DB123D0}"/>
    <cellStyle name="Normal 9 12 4 4" xfId="20488" xr:uid="{F2CD2FB3-7C59-4FEF-99A2-BAEDEB1836C0}"/>
    <cellStyle name="Normal 9 12 4 5" xfId="20489" xr:uid="{255C8C78-3CF8-467A-87DB-216AEFF2D596}"/>
    <cellStyle name="Normal 9 12 5" xfId="20490" xr:uid="{0EEADB49-63E4-4B1D-8C02-65E31CE3549E}"/>
    <cellStyle name="Normal 9 12 5 2" xfId="20491" xr:uid="{1E2914A9-A10C-4C7B-B4A5-831D95F6C247}"/>
    <cellStyle name="Normal 9 12 6" xfId="20492" xr:uid="{72AE4D09-70AF-47DE-89D2-FEF565284797}"/>
    <cellStyle name="Normal 9 12 7" xfId="20493" xr:uid="{822C459D-9ABF-42C9-AC21-DA79513ACF5F}"/>
    <cellStyle name="Normal 9 12 8" xfId="20494" xr:uid="{934A9602-246D-48E8-A091-38718F102025}"/>
    <cellStyle name="Normal 9 12 9" xfId="20495" xr:uid="{D3378248-94ED-4F9A-8A68-4748DBE27680}"/>
    <cellStyle name="Normal 9 13" xfId="20496" xr:uid="{F8B359CE-B5B5-443A-92C1-E7DAB1F0B694}"/>
    <cellStyle name="Normal 9 13 10" xfId="20497" xr:uid="{B2C59C8F-73A5-494C-916B-693311F26F63}"/>
    <cellStyle name="Normal 9 13 11" xfId="20498" xr:uid="{475531B3-1101-4B49-B0AA-C2080F257BCE}"/>
    <cellStyle name="Normal 9 13 12" xfId="20499" xr:uid="{66E52EC6-4E54-4BF5-9B2F-BE505961D80C}"/>
    <cellStyle name="Normal 9 13 13" xfId="20500" xr:uid="{23FE269E-0B17-4FCB-ABE2-D8BCF61E69FC}"/>
    <cellStyle name="Normal 9 13 14" xfId="20501" xr:uid="{0FB4FBC5-8944-4FBE-A18F-9D978B509D49}"/>
    <cellStyle name="Normal 9 13 2" xfId="20502" xr:uid="{1B15311B-F0DA-4A31-B44F-0C2B57613366}"/>
    <cellStyle name="Normal 9 13 2 10" xfId="20503" xr:uid="{AF36DEB3-1B4D-41E9-86E3-87E27B637C24}"/>
    <cellStyle name="Normal 9 13 2 11" xfId="20504" xr:uid="{FC533F5E-8E9F-43BD-9EED-FDFBB4A6605B}"/>
    <cellStyle name="Normal 9 13 2 12" xfId="20505" xr:uid="{19F1131C-D221-462C-B595-15E8E0483F70}"/>
    <cellStyle name="Normal 9 13 2 13" xfId="20506" xr:uid="{E9283394-13B4-4AE8-A73C-CBFB2B21802B}"/>
    <cellStyle name="Normal 9 13 2 2" xfId="20507" xr:uid="{E37BEC5B-C6B3-443E-B57C-E9F65163113A}"/>
    <cellStyle name="Normal 9 13 2 2 10" xfId="20508" xr:uid="{8B6DB638-39DF-4409-8660-3E0D8BC32358}"/>
    <cellStyle name="Normal 9 13 2 2 11" xfId="20509" xr:uid="{FC3BA25A-ED28-4FA6-A72C-2311E9046BB6}"/>
    <cellStyle name="Normal 9 13 2 2 2" xfId="20510" xr:uid="{AB5BEC3F-7A2C-42D8-936D-DB9828780906}"/>
    <cellStyle name="Normal 9 13 2 2 2 2" xfId="20511" xr:uid="{45F9FF90-1E27-4696-9DC6-AAAE209B6C46}"/>
    <cellStyle name="Normal 9 13 2 2 2 2 2" xfId="20512" xr:uid="{4A354467-5D42-4EED-8BB4-F765C754FA44}"/>
    <cellStyle name="Normal 9 13 2 2 2 3" xfId="20513" xr:uid="{2BAE5F8B-6462-4913-A516-FD53C1C605D4}"/>
    <cellStyle name="Normal 9 13 2 2 2 4" xfId="20514" xr:uid="{DF17F53A-D19C-4BBD-A829-A7410354C668}"/>
    <cellStyle name="Normal 9 13 2 2 2 5" xfId="20515" xr:uid="{B4A0513A-F4DB-4259-9B4F-FD13850E2F90}"/>
    <cellStyle name="Normal 9 13 2 2 3" xfId="20516" xr:uid="{9FD7D692-0992-4B26-9584-1BF5D3154227}"/>
    <cellStyle name="Normal 9 13 2 2 3 2" xfId="20517" xr:uid="{D5F82124-4078-45C8-A2B2-4EE95B9FA4FC}"/>
    <cellStyle name="Normal 9 13 2 2 4" xfId="20518" xr:uid="{FFCACC09-B480-44A5-AAC6-167EC7D53B4E}"/>
    <cellStyle name="Normal 9 13 2 2 5" xfId="20519" xr:uid="{18C7DECC-3EF7-45ED-A73A-DCB107D7BCD4}"/>
    <cellStyle name="Normal 9 13 2 2 6" xfId="20520" xr:uid="{9654A3B2-0A09-4916-AA47-72648299D885}"/>
    <cellStyle name="Normal 9 13 2 2 7" xfId="20521" xr:uid="{5AB336B5-6B68-4875-8FE4-8489D72846F7}"/>
    <cellStyle name="Normal 9 13 2 2 8" xfId="20522" xr:uid="{9A85E4B9-06BD-4304-8B27-B27295B38594}"/>
    <cellStyle name="Normal 9 13 2 2 9" xfId="20523" xr:uid="{263B14F6-0099-40DF-BA0E-18EAE6C7F197}"/>
    <cellStyle name="Normal 9 13 2 3" xfId="20524" xr:uid="{AFCB82AE-DD91-47A5-99BC-C927EC4B6E98}"/>
    <cellStyle name="Normal 9 13 2 3 2" xfId="20525" xr:uid="{2137FB93-A3E9-470E-95A2-D53EDBC12BBC}"/>
    <cellStyle name="Normal 9 13 2 3 2 2" xfId="20526" xr:uid="{537AF31A-E8D1-476E-B401-5E55C3FA09C7}"/>
    <cellStyle name="Normal 9 13 2 3 3" xfId="20527" xr:uid="{3793AC8D-050C-4A74-9116-8A48F9657781}"/>
    <cellStyle name="Normal 9 13 2 3 4" xfId="20528" xr:uid="{F255945C-D310-43AF-9973-D441509935CC}"/>
    <cellStyle name="Normal 9 13 2 3 5" xfId="20529" xr:uid="{00CBEF07-1CFC-42F0-9FA0-91CD2EF4BF9B}"/>
    <cellStyle name="Normal 9 13 2 4" xfId="20530" xr:uid="{6E84653D-E0BE-4B2E-96B3-A11D1BE9CF35}"/>
    <cellStyle name="Normal 9 13 2 4 2" xfId="20531" xr:uid="{99E05627-695D-4B5C-8467-FFEFCB25FC08}"/>
    <cellStyle name="Normal 9 13 2 5" xfId="20532" xr:uid="{238B4906-E076-4E5E-A662-BD2975A5BD4D}"/>
    <cellStyle name="Normal 9 13 2 6" xfId="20533" xr:uid="{E6A4D1E7-1654-47A0-A44F-4F8434F6028F}"/>
    <cellStyle name="Normal 9 13 2 7" xfId="20534" xr:uid="{1793396F-48BF-4C41-A217-A7F646B0C834}"/>
    <cellStyle name="Normal 9 13 2 8" xfId="20535" xr:uid="{80BD6293-359F-4C75-93AA-70ED06AB5048}"/>
    <cellStyle name="Normal 9 13 2 9" xfId="20536" xr:uid="{9977472C-930A-4E5B-AFDB-6AD26B890EDF}"/>
    <cellStyle name="Normal 9 13 3" xfId="20537" xr:uid="{67A22A61-DEB6-4C4A-A543-87A8700B38EA}"/>
    <cellStyle name="Normal 9 13 3 10" xfId="20538" xr:uid="{0833A167-73FC-4382-9CC8-9E65023B92B7}"/>
    <cellStyle name="Normal 9 13 3 11" xfId="20539" xr:uid="{C32670FB-A521-4101-B6AA-97701B565D0C}"/>
    <cellStyle name="Normal 9 13 3 2" xfId="20540" xr:uid="{169EA61B-772E-42A3-B591-9C73F1F59BAF}"/>
    <cellStyle name="Normal 9 13 3 2 2" xfId="20541" xr:uid="{A9499A6D-8704-423C-A369-BD772E119253}"/>
    <cellStyle name="Normal 9 13 3 2 2 2" xfId="20542" xr:uid="{AA6B0EE7-D48D-4536-B0DF-EC5C348CDC76}"/>
    <cellStyle name="Normal 9 13 3 2 3" xfId="20543" xr:uid="{8A7158AD-6DC1-4C22-9E58-E0F2422C808B}"/>
    <cellStyle name="Normal 9 13 3 2 4" xfId="20544" xr:uid="{1BD432F5-2DCE-40DB-84A2-13FAE4E8C9FF}"/>
    <cellStyle name="Normal 9 13 3 2 5" xfId="20545" xr:uid="{82425C50-725D-4EEE-9E71-EF2622BFE9FB}"/>
    <cellStyle name="Normal 9 13 3 3" xfId="20546" xr:uid="{4E32BE85-070E-4DEF-8A66-463B348C948D}"/>
    <cellStyle name="Normal 9 13 3 3 2" xfId="20547" xr:uid="{D0B31AD5-70EC-4DD9-A113-DAE58BBF299F}"/>
    <cellStyle name="Normal 9 13 3 4" xfId="20548" xr:uid="{59D2CE9D-C030-4EEC-8A62-7F2CCCC74F68}"/>
    <cellStyle name="Normal 9 13 3 5" xfId="20549" xr:uid="{58BED005-2AA4-4C81-862F-0E42562CCD4E}"/>
    <cellStyle name="Normal 9 13 3 6" xfId="20550" xr:uid="{66165990-77A6-4F0B-8725-0032272E123F}"/>
    <cellStyle name="Normal 9 13 3 7" xfId="20551" xr:uid="{878010CA-E392-4AEE-88C5-5311974E89EA}"/>
    <cellStyle name="Normal 9 13 3 8" xfId="20552" xr:uid="{D90D07A0-E811-46E6-84C3-3747CEE029D5}"/>
    <cellStyle name="Normal 9 13 3 9" xfId="20553" xr:uid="{2004C51C-E74D-48E3-BE36-DE18C9D09123}"/>
    <cellStyle name="Normal 9 13 4" xfId="20554" xr:uid="{F8C19F6C-F319-459D-8D6E-E57B14B85B3F}"/>
    <cellStyle name="Normal 9 13 4 2" xfId="20555" xr:uid="{19D5A2F2-DEBB-4BE6-9D40-C63A37115EEF}"/>
    <cellStyle name="Normal 9 13 4 2 2" xfId="20556" xr:uid="{D8908DD9-52C6-4AE2-962B-9E4051969455}"/>
    <cellStyle name="Normal 9 13 4 3" xfId="20557" xr:uid="{93C751F9-53A6-448F-B1E3-F7C100C70FC4}"/>
    <cellStyle name="Normal 9 13 4 4" xfId="20558" xr:uid="{E25188F4-6BDD-4AF2-8CD0-E6BC0D5A10B8}"/>
    <cellStyle name="Normal 9 13 4 5" xfId="20559" xr:uid="{02C76967-96AF-4B86-9919-60AFB7B30892}"/>
    <cellStyle name="Normal 9 13 5" xfId="20560" xr:uid="{B27C4BDD-9CDA-44E9-AD7D-5CEE9395FD83}"/>
    <cellStyle name="Normal 9 13 5 2" xfId="20561" xr:uid="{5F5CA25F-6588-4B58-9076-D95D7DF93C83}"/>
    <cellStyle name="Normal 9 13 6" xfId="20562" xr:uid="{B7DCE542-7989-4926-970C-A6194C8BB3FD}"/>
    <cellStyle name="Normal 9 13 7" xfId="20563" xr:uid="{79569292-9C2F-4EF5-9514-6B0D7EC3CE57}"/>
    <cellStyle name="Normal 9 13 8" xfId="20564" xr:uid="{30E74404-362F-4154-B24F-FA734F2813D3}"/>
    <cellStyle name="Normal 9 13 9" xfId="20565" xr:uid="{9AA76CDF-5593-4C82-9A5D-7E2F5C8460FE}"/>
    <cellStyle name="Normal 9 14" xfId="20566" xr:uid="{9DF1FCEE-FDF4-4661-B559-9A16B60C9348}"/>
    <cellStyle name="Normal 9 14 10" xfId="20567" xr:uid="{9A20C201-9A3D-41D0-93D6-E4C133395FDE}"/>
    <cellStyle name="Normal 9 14 11" xfId="20568" xr:uid="{FBC1E496-6BF6-44BF-B9B7-49F0987625BA}"/>
    <cellStyle name="Normal 9 14 12" xfId="20569" xr:uid="{466F0819-5714-452F-8BBB-4E3B731E8283}"/>
    <cellStyle name="Normal 9 14 13" xfId="20570" xr:uid="{CFCC6527-A50C-4FE4-9B63-0C206904B45C}"/>
    <cellStyle name="Normal 9 14 14" xfId="20571" xr:uid="{4A7FB29F-85EA-4292-93BC-7117C006512C}"/>
    <cellStyle name="Normal 9 14 2" xfId="20572" xr:uid="{342AEAF1-6F6D-4B60-8302-FCA4DFC9CC92}"/>
    <cellStyle name="Normal 9 14 2 10" xfId="20573" xr:uid="{CD883E44-08BB-4C13-9E46-3DEB567B6EC0}"/>
    <cellStyle name="Normal 9 14 2 11" xfId="20574" xr:uid="{77F19315-CC69-4C62-B83B-E5083D62BB26}"/>
    <cellStyle name="Normal 9 14 2 12" xfId="20575" xr:uid="{CDCA6825-EE22-4138-8A38-2468B89018A4}"/>
    <cellStyle name="Normal 9 14 2 13" xfId="20576" xr:uid="{F45E645A-5A70-472B-9C47-56966B21CB35}"/>
    <cellStyle name="Normal 9 14 2 2" xfId="20577" xr:uid="{A55F4406-DA5E-48E8-ABCE-0DD237F82560}"/>
    <cellStyle name="Normal 9 14 2 2 10" xfId="20578" xr:uid="{D8D50E3C-0710-4674-A044-D1F0F67A6959}"/>
    <cellStyle name="Normal 9 14 2 2 11" xfId="20579" xr:uid="{1206BCB7-9F9F-4A38-B605-F6C08602534C}"/>
    <cellStyle name="Normal 9 14 2 2 2" xfId="20580" xr:uid="{16E70B81-1291-46A8-A7FD-E235905B8BB9}"/>
    <cellStyle name="Normal 9 14 2 2 2 2" xfId="20581" xr:uid="{0111B007-273A-48A2-B2E1-32B0DA270A3A}"/>
    <cellStyle name="Normal 9 14 2 2 2 2 2" xfId="20582" xr:uid="{F17639D3-6553-49B6-B50C-D20063A8DCA3}"/>
    <cellStyle name="Normal 9 14 2 2 2 3" xfId="20583" xr:uid="{69005792-9684-4E67-867B-26BC897EF8FF}"/>
    <cellStyle name="Normal 9 14 2 2 2 4" xfId="20584" xr:uid="{786E035D-BE7D-41DE-B55E-CEBC11E929D8}"/>
    <cellStyle name="Normal 9 14 2 2 2 5" xfId="20585" xr:uid="{101BDB31-CA48-43CF-B246-A969D0478CF8}"/>
    <cellStyle name="Normal 9 14 2 2 3" xfId="20586" xr:uid="{741ACD5F-EAA2-4602-BBE3-9E7539359601}"/>
    <cellStyle name="Normal 9 14 2 2 3 2" xfId="20587" xr:uid="{D67201A3-6244-4AF5-A69A-0B23E10AD625}"/>
    <cellStyle name="Normal 9 14 2 2 4" xfId="20588" xr:uid="{715750D5-E981-4E49-ABD4-F6DB1BD58E0A}"/>
    <cellStyle name="Normal 9 14 2 2 5" xfId="20589" xr:uid="{EEB80452-FA9B-448A-A6A1-044F65A5095E}"/>
    <cellStyle name="Normal 9 14 2 2 6" xfId="20590" xr:uid="{09AC57DB-BB32-43AE-BB25-46A7CF960226}"/>
    <cellStyle name="Normal 9 14 2 2 7" xfId="20591" xr:uid="{B5E28004-E474-4B29-BE7B-05707532D7B9}"/>
    <cellStyle name="Normal 9 14 2 2 8" xfId="20592" xr:uid="{9CA2724C-1A19-499B-BAA3-A9AC245E7E64}"/>
    <cellStyle name="Normal 9 14 2 2 9" xfId="20593" xr:uid="{FA802697-F138-4AE1-90D2-113E1E0931CF}"/>
    <cellStyle name="Normal 9 14 2 3" xfId="20594" xr:uid="{886B2F3A-A65F-4FD6-B9EA-C896ADE69E54}"/>
    <cellStyle name="Normal 9 14 2 3 2" xfId="20595" xr:uid="{67711FAB-50A0-48B3-8B06-06CD0DAA887C}"/>
    <cellStyle name="Normal 9 14 2 3 2 2" xfId="20596" xr:uid="{7032D1EA-FA05-4304-BB25-6423BCAB0697}"/>
    <cellStyle name="Normal 9 14 2 3 3" xfId="20597" xr:uid="{EE37E81C-8D5A-4DBC-800B-4B493B8554FA}"/>
    <cellStyle name="Normal 9 14 2 3 4" xfId="20598" xr:uid="{508773F3-40A5-41D3-9E6B-53984C075708}"/>
    <cellStyle name="Normal 9 14 2 3 5" xfId="20599" xr:uid="{C618AF68-8AA6-4D89-92A8-4F4A963877BF}"/>
    <cellStyle name="Normal 9 14 2 4" xfId="20600" xr:uid="{DCD21BA2-E253-4A6A-9FBE-C04638D714DB}"/>
    <cellStyle name="Normal 9 14 2 4 2" xfId="20601" xr:uid="{91F8CFD8-2009-4149-B71D-72AB2B1F307E}"/>
    <cellStyle name="Normal 9 14 2 5" xfId="20602" xr:uid="{45168F9A-116D-41D6-B8BA-9712146EE7AE}"/>
    <cellStyle name="Normal 9 14 2 6" xfId="20603" xr:uid="{DDE53C58-0738-4A9C-A1B1-10B1D5802BBD}"/>
    <cellStyle name="Normal 9 14 2 7" xfId="20604" xr:uid="{B422BAAC-BFAC-4739-85FA-A0D654A22AEE}"/>
    <cellStyle name="Normal 9 14 2 8" xfId="20605" xr:uid="{D69B2B37-F6CF-4C3C-8B9D-8B79C50282D2}"/>
    <cellStyle name="Normal 9 14 2 9" xfId="20606" xr:uid="{3A35E128-A87E-4D15-9EB3-2D61289CA6B8}"/>
    <cellStyle name="Normal 9 14 3" xfId="20607" xr:uid="{71BCADCB-26AC-4524-87B4-7536198D336A}"/>
    <cellStyle name="Normal 9 14 3 10" xfId="20608" xr:uid="{07DA191D-81F1-4FEB-B42E-763CBBBB8D31}"/>
    <cellStyle name="Normal 9 14 3 11" xfId="20609" xr:uid="{A725CFD9-1015-4D61-B2E7-9CE39886A8C7}"/>
    <cellStyle name="Normal 9 14 3 2" xfId="20610" xr:uid="{F45D8586-1F76-4B82-9568-6EEA31C9C263}"/>
    <cellStyle name="Normal 9 14 3 2 2" xfId="20611" xr:uid="{22D7D8DA-313C-4DC3-9095-D9DD69FF4DBC}"/>
    <cellStyle name="Normal 9 14 3 2 2 2" xfId="20612" xr:uid="{F0FEDACA-8A84-4097-97D5-9250FF70C5AF}"/>
    <cellStyle name="Normal 9 14 3 2 3" xfId="20613" xr:uid="{D13C5E33-0A3D-483F-B7C7-AAD3EAB77F9C}"/>
    <cellStyle name="Normal 9 14 3 2 4" xfId="20614" xr:uid="{DAA32B16-87B5-41FA-A258-417939131743}"/>
    <cellStyle name="Normal 9 14 3 2 5" xfId="20615" xr:uid="{6829499C-9469-4BA2-AABF-7061E504A088}"/>
    <cellStyle name="Normal 9 14 3 3" xfId="20616" xr:uid="{773D9200-04DE-41E4-BD34-B01BDBE5F801}"/>
    <cellStyle name="Normal 9 14 3 3 2" xfId="20617" xr:uid="{DF4DAE14-7104-4A88-9B35-8062D69D258E}"/>
    <cellStyle name="Normal 9 14 3 4" xfId="20618" xr:uid="{FE4220A3-EDA3-4F60-8BBE-1EE191A8F354}"/>
    <cellStyle name="Normal 9 14 3 5" xfId="20619" xr:uid="{39916932-E4B4-44B2-9449-196A6FB02E63}"/>
    <cellStyle name="Normal 9 14 3 6" xfId="20620" xr:uid="{729C9E44-11E3-459F-A8F4-A49B12D84E02}"/>
    <cellStyle name="Normal 9 14 3 7" xfId="20621" xr:uid="{2BDD9C7E-6FC8-4312-934B-69460E3D1580}"/>
    <cellStyle name="Normal 9 14 3 8" xfId="20622" xr:uid="{30243F56-3896-45A3-AA9F-9EC018A66937}"/>
    <cellStyle name="Normal 9 14 3 9" xfId="20623" xr:uid="{4C86AA02-0580-4C40-9861-6B9A2124A23F}"/>
    <cellStyle name="Normal 9 14 4" xfId="20624" xr:uid="{9E6021F7-5B66-433F-BE0D-5727178A9149}"/>
    <cellStyle name="Normal 9 14 4 2" xfId="20625" xr:uid="{AECF3E86-D45B-4378-9E34-6B22D73BE1D1}"/>
    <cellStyle name="Normal 9 14 4 2 2" xfId="20626" xr:uid="{B8F19B81-67F8-4D69-9A40-C8081525113D}"/>
    <cellStyle name="Normal 9 14 4 3" xfId="20627" xr:uid="{E9ADBA1D-C51D-48AA-AE37-AF6340404BAE}"/>
    <cellStyle name="Normal 9 14 4 4" xfId="20628" xr:uid="{9613DC87-CD46-4BC1-9C49-6701C739CA6D}"/>
    <cellStyle name="Normal 9 14 4 5" xfId="20629" xr:uid="{B5451BE7-C13E-4870-B5B2-479A2ABC532C}"/>
    <cellStyle name="Normal 9 14 5" xfId="20630" xr:uid="{9C244E93-7743-4082-83F9-1E3D4FDE4E52}"/>
    <cellStyle name="Normal 9 14 5 2" xfId="20631" xr:uid="{66A016B1-21F2-4962-B00C-E5829D19183A}"/>
    <cellStyle name="Normal 9 14 6" xfId="20632" xr:uid="{05E33B63-6071-43B3-99E1-884BD9712153}"/>
    <cellStyle name="Normal 9 14 7" xfId="20633" xr:uid="{6366769E-137D-4746-A697-C2CDDEC18439}"/>
    <cellStyle name="Normal 9 14 8" xfId="20634" xr:uid="{F177527B-99F6-4F39-A1DB-4BECD780940C}"/>
    <cellStyle name="Normal 9 14 9" xfId="20635" xr:uid="{8B0A54A8-92B4-4E53-BD2F-905A326478FD}"/>
    <cellStyle name="Normal 9 15" xfId="20636" xr:uid="{2A133FD4-064E-4A7D-ADD5-122EC463A2A5}"/>
    <cellStyle name="Normal 9 15 10" xfId="20637" xr:uid="{E417D8AB-6061-4130-8BB3-02165D8494B4}"/>
    <cellStyle name="Normal 9 15 11" xfId="20638" xr:uid="{2423FCF5-9076-4374-8A0A-3B0916AD9FA2}"/>
    <cellStyle name="Normal 9 15 12" xfId="20639" xr:uid="{6A5C97F0-476B-44AD-A6F3-28B603521347}"/>
    <cellStyle name="Normal 9 15 13" xfId="20640" xr:uid="{6105C0B0-3268-43A9-B9EC-92B4242EF6AF}"/>
    <cellStyle name="Normal 9 15 14" xfId="20641" xr:uid="{5974971F-F89E-4F09-A79F-254CAEE70975}"/>
    <cellStyle name="Normal 9 15 2" xfId="20642" xr:uid="{533B9850-989F-45A2-A04E-51BE6AA0A7FA}"/>
    <cellStyle name="Normal 9 15 2 10" xfId="20643" xr:uid="{F411FC7B-21FA-407B-8010-2E5578D869C5}"/>
    <cellStyle name="Normal 9 15 2 11" xfId="20644" xr:uid="{AB23F9E9-BE38-4D34-BEFB-5115E3290D3B}"/>
    <cellStyle name="Normal 9 15 2 12" xfId="20645" xr:uid="{EA9F112B-B1A0-4128-B0B4-67F770D11971}"/>
    <cellStyle name="Normal 9 15 2 13" xfId="20646" xr:uid="{CD9163D6-56A8-4DB5-935A-898CB2F21E79}"/>
    <cellStyle name="Normal 9 15 2 2" xfId="20647" xr:uid="{FD198ABB-8B88-414C-B9C9-754673202391}"/>
    <cellStyle name="Normal 9 15 2 2 10" xfId="20648" xr:uid="{1D769B8C-CB4E-4920-8A54-1DFFDFA82EEE}"/>
    <cellStyle name="Normal 9 15 2 2 11" xfId="20649" xr:uid="{34FF7A13-F120-4F97-89EB-D4C6B2CB0609}"/>
    <cellStyle name="Normal 9 15 2 2 2" xfId="20650" xr:uid="{81FC1798-F352-414D-9137-2243B5127A8A}"/>
    <cellStyle name="Normal 9 15 2 2 2 2" xfId="20651" xr:uid="{8A459C2A-B889-4178-BC8F-DA9978F52816}"/>
    <cellStyle name="Normal 9 15 2 2 2 2 2" xfId="20652" xr:uid="{88DD11FA-EF03-46D2-806A-8D44579F106E}"/>
    <cellStyle name="Normal 9 15 2 2 2 3" xfId="20653" xr:uid="{7468074E-25FB-4EC1-B381-4236AD693F69}"/>
    <cellStyle name="Normal 9 15 2 2 2 4" xfId="20654" xr:uid="{FD6A4416-2D5A-4897-ABC4-94C1860C2347}"/>
    <cellStyle name="Normal 9 15 2 2 2 5" xfId="20655" xr:uid="{C3F79E05-4512-443A-A968-D5EC6C5D9F4E}"/>
    <cellStyle name="Normal 9 15 2 2 3" xfId="20656" xr:uid="{A1C75EEC-BDA6-45D6-8A65-A626C59DF3EA}"/>
    <cellStyle name="Normal 9 15 2 2 3 2" xfId="20657" xr:uid="{E5CAB7E4-57DB-4E56-A20F-175E58F63073}"/>
    <cellStyle name="Normal 9 15 2 2 4" xfId="20658" xr:uid="{70EEEEA3-576B-4609-A92C-210DB12830A1}"/>
    <cellStyle name="Normal 9 15 2 2 5" xfId="20659" xr:uid="{A9508E0E-F15F-4653-AC2E-609120D184C3}"/>
    <cellStyle name="Normal 9 15 2 2 6" xfId="20660" xr:uid="{C41A9B96-BB8F-417B-8433-0F6217B5482E}"/>
    <cellStyle name="Normal 9 15 2 2 7" xfId="20661" xr:uid="{8C6D1911-6C56-487E-A1E0-6E9DD64B096C}"/>
    <cellStyle name="Normal 9 15 2 2 8" xfId="20662" xr:uid="{A4132A4F-C398-430C-958D-CE4F192460E8}"/>
    <cellStyle name="Normal 9 15 2 2 9" xfId="20663" xr:uid="{92D6BC37-B1AE-4139-824F-76A693CD7EC9}"/>
    <cellStyle name="Normal 9 15 2 3" xfId="20664" xr:uid="{5B3BFF81-CE7B-4C28-B14F-CE705132D5B7}"/>
    <cellStyle name="Normal 9 15 2 3 2" xfId="20665" xr:uid="{521AB165-8410-493E-90C9-50AEF97E40E7}"/>
    <cellStyle name="Normal 9 15 2 3 2 2" xfId="20666" xr:uid="{269379EA-A2C3-4C3D-A0E3-453E297FD78E}"/>
    <cellStyle name="Normal 9 15 2 3 3" xfId="20667" xr:uid="{C5377039-1FEB-43FE-8FF1-6B7D8E6630F9}"/>
    <cellStyle name="Normal 9 15 2 3 4" xfId="20668" xr:uid="{29683CC7-B4CE-451B-B320-7544A71F32F7}"/>
    <cellStyle name="Normal 9 15 2 3 5" xfId="20669" xr:uid="{DCCE4ABF-F2CA-45E4-A82C-BEE3024BF5A3}"/>
    <cellStyle name="Normal 9 15 2 4" xfId="20670" xr:uid="{8D014BBF-A48B-4DCE-8F77-B68A681B97A2}"/>
    <cellStyle name="Normal 9 15 2 4 2" xfId="20671" xr:uid="{F966D4D3-4917-43B7-AD02-27B1ED8028A6}"/>
    <cellStyle name="Normal 9 15 2 5" xfId="20672" xr:uid="{6970CE4E-3E0B-4267-BE98-A945BBE5FFBC}"/>
    <cellStyle name="Normal 9 15 2 6" xfId="20673" xr:uid="{8017FC86-64A6-470E-B7F3-A3B056B4CC1B}"/>
    <cellStyle name="Normal 9 15 2 7" xfId="20674" xr:uid="{DF09AE91-B6B9-4F0A-A33C-51CE016F798D}"/>
    <cellStyle name="Normal 9 15 2 8" xfId="20675" xr:uid="{5473CA97-23A8-426B-BAD8-F996661F3C64}"/>
    <cellStyle name="Normal 9 15 2 9" xfId="20676" xr:uid="{08A02286-6AB6-4B0E-BF22-E9A83A123F0A}"/>
    <cellStyle name="Normal 9 15 3" xfId="20677" xr:uid="{8AB01AFB-AC05-45C3-BD21-9301263C0A20}"/>
    <cellStyle name="Normal 9 15 3 10" xfId="20678" xr:uid="{6A202BF5-6E64-481E-957B-D8A2780D35C7}"/>
    <cellStyle name="Normal 9 15 3 11" xfId="20679" xr:uid="{4DEB98B9-1D5C-4570-8B1B-1BC2545BB584}"/>
    <cellStyle name="Normal 9 15 3 2" xfId="20680" xr:uid="{4AC36DCA-14B0-4AB7-9B34-4F6D17EF0F5C}"/>
    <cellStyle name="Normal 9 15 3 2 2" xfId="20681" xr:uid="{E2ED9E76-847F-4E32-A41C-1C2317C2E939}"/>
    <cellStyle name="Normal 9 15 3 2 2 2" xfId="20682" xr:uid="{27C30490-0167-49F1-9864-8DA0EC4B7783}"/>
    <cellStyle name="Normal 9 15 3 2 3" xfId="20683" xr:uid="{776BA87F-EA8A-4E84-928B-80EA2FED0AE8}"/>
    <cellStyle name="Normal 9 15 3 2 4" xfId="20684" xr:uid="{E3876852-294D-4DF5-A0D8-0866B0212987}"/>
    <cellStyle name="Normal 9 15 3 2 5" xfId="20685" xr:uid="{D2984934-2D3D-4561-8A4A-FB0C9EE79A09}"/>
    <cellStyle name="Normal 9 15 3 3" xfId="20686" xr:uid="{AD77D325-14F8-4EB5-96A7-454E541A3DF1}"/>
    <cellStyle name="Normal 9 15 3 3 2" xfId="20687" xr:uid="{41F18287-40BE-480A-85CA-1BF034127B26}"/>
    <cellStyle name="Normal 9 15 3 4" xfId="20688" xr:uid="{DAFA516C-DB77-485C-98A6-E232FDADB9EB}"/>
    <cellStyle name="Normal 9 15 3 5" xfId="20689" xr:uid="{15243FEC-E47D-47C7-A646-C82E6B67F293}"/>
    <cellStyle name="Normal 9 15 3 6" xfId="20690" xr:uid="{A2E9D5DA-DDDC-46F3-AF94-839D9A258BE5}"/>
    <cellStyle name="Normal 9 15 3 7" xfId="20691" xr:uid="{B77DF36D-01E8-450A-8C2A-58C655A22FBF}"/>
    <cellStyle name="Normal 9 15 3 8" xfId="20692" xr:uid="{2122B4B8-1B5F-44CA-9BBE-030AD37B10A2}"/>
    <cellStyle name="Normal 9 15 3 9" xfId="20693" xr:uid="{10681A0C-0136-4AD7-B28F-2F06BF808F04}"/>
    <cellStyle name="Normal 9 15 4" xfId="20694" xr:uid="{C39765AA-A80A-4A22-9133-48ECC3026E15}"/>
    <cellStyle name="Normal 9 15 4 2" xfId="20695" xr:uid="{792B914E-6ABE-491B-B56C-266FF41C39FE}"/>
    <cellStyle name="Normal 9 15 4 2 2" xfId="20696" xr:uid="{B7B99E05-6FA7-46DC-8A86-92981B883300}"/>
    <cellStyle name="Normal 9 15 4 3" xfId="20697" xr:uid="{BAA601D9-F81B-46E7-9740-F2553D8C6252}"/>
    <cellStyle name="Normal 9 15 4 4" xfId="20698" xr:uid="{8E36A237-687D-4660-8640-7C650B7CAF93}"/>
    <cellStyle name="Normal 9 15 4 5" xfId="20699" xr:uid="{41D5BDBD-C3D6-446B-BC6E-3153BD222F0C}"/>
    <cellStyle name="Normal 9 15 5" xfId="20700" xr:uid="{53ABB68C-D92C-44BB-8418-068A508BA02B}"/>
    <cellStyle name="Normal 9 15 5 2" xfId="20701" xr:uid="{10BE9001-50E9-4543-8FCD-07B71FABD152}"/>
    <cellStyle name="Normal 9 15 6" xfId="20702" xr:uid="{092ECE7B-B1EB-440A-9FFE-EBC3DE92B0A7}"/>
    <cellStyle name="Normal 9 15 7" xfId="20703" xr:uid="{2ECBE38D-D595-43BD-83D5-E40B8CB55C49}"/>
    <cellStyle name="Normal 9 15 8" xfId="20704" xr:uid="{B57DB366-439B-45C0-8FDE-024C3B7966A8}"/>
    <cellStyle name="Normal 9 15 9" xfId="20705" xr:uid="{87245A7F-F911-44D3-B761-EC7A81C8560C}"/>
    <cellStyle name="Normal 9 16" xfId="20706" xr:uid="{4DF9C50A-5401-4F61-AB77-DB5186506392}"/>
    <cellStyle name="Normal 9 16 10" xfId="20707" xr:uid="{A8E79EE0-7261-467C-AE36-3523E5B10E53}"/>
    <cellStyle name="Normal 9 16 11" xfId="20708" xr:uid="{705B5ACA-4B91-47A4-A377-963BECCFD0BC}"/>
    <cellStyle name="Normal 9 16 12" xfId="20709" xr:uid="{14BEA83F-2677-41DE-84B4-1CDC52920D01}"/>
    <cellStyle name="Normal 9 16 13" xfId="20710" xr:uid="{865EAD69-932C-45F7-8A4F-E9520CE56B20}"/>
    <cellStyle name="Normal 9 16 14" xfId="20711" xr:uid="{3A7D8183-9C8B-4829-A71D-9E8937E7AF72}"/>
    <cellStyle name="Normal 9 16 2" xfId="20712" xr:uid="{E9E2CC2C-1742-4CEA-9781-473F2C446455}"/>
    <cellStyle name="Normal 9 16 2 10" xfId="20713" xr:uid="{FC059612-A118-426D-A902-2318902C722A}"/>
    <cellStyle name="Normal 9 16 2 11" xfId="20714" xr:uid="{6FAFD61D-E2A4-47EA-86B7-749327FE38F5}"/>
    <cellStyle name="Normal 9 16 2 12" xfId="20715" xr:uid="{A4114E6F-9C35-4583-B5A9-FEA3C918B01B}"/>
    <cellStyle name="Normal 9 16 2 13" xfId="20716" xr:uid="{1932D328-6568-4FD3-8A9A-898B5B6B4BF7}"/>
    <cellStyle name="Normal 9 16 2 2" xfId="20717" xr:uid="{34F7E177-730F-4983-8E68-89A5A9570717}"/>
    <cellStyle name="Normal 9 16 2 2 10" xfId="20718" xr:uid="{BA8D6CFC-D99F-4876-AB33-E4B0D9EE0E64}"/>
    <cellStyle name="Normal 9 16 2 2 11" xfId="20719" xr:uid="{7E23A6EF-82B6-4FE9-A4BA-DD2AB525AC7A}"/>
    <cellStyle name="Normal 9 16 2 2 2" xfId="20720" xr:uid="{1B83E6C0-47C1-4A2B-B384-2598EC2E1870}"/>
    <cellStyle name="Normal 9 16 2 2 2 2" xfId="20721" xr:uid="{7BEE423A-B942-4021-8FD0-D0F6833891EA}"/>
    <cellStyle name="Normal 9 16 2 2 2 2 2" xfId="20722" xr:uid="{1D4BF363-1DC9-4A5A-BE7C-ED9CDB30EB85}"/>
    <cellStyle name="Normal 9 16 2 2 2 3" xfId="20723" xr:uid="{5068F706-8A17-453B-8FF2-520DCB26D948}"/>
    <cellStyle name="Normal 9 16 2 2 2 4" xfId="20724" xr:uid="{91059648-68A2-4017-AA47-0586A5767861}"/>
    <cellStyle name="Normal 9 16 2 2 2 5" xfId="20725" xr:uid="{C85042B2-FA5D-4A8F-82BF-BC88DE82F699}"/>
    <cellStyle name="Normal 9 16 2 2 3" xfId="20726" xr:uid="{E311EF14-062D-4B0E-8068-791D2DC306AF}"/>
    <cellStyle name="Normal 9 16 2 2 3 2" xfId="20727" xr:uid="{6B72F488-5472-408C-8FAC-72137F27960E}"/>
    <cellStyle name="Normal 9 16 2 2 4" xfId="20728" xr:uid="{A4B57D5E-5FEF-4C75-B6E6-88D5BD26984C}"/>
    <cellStyle name="Normal 9 16 2 2 5" xfId="20729" xr:uid="{C0614839-2ACC-46B1-A191-D5662474BDBF}"/>
    <cellStyle name="Normal 9 16 2 2 6" xfId="20730" xr:uid="{5C6ECBCE-BA76-463B-BA3A-FE97A38DD3E6}"/>
    <cellStyle name="Normal 9 16 2 2 7" xfId="20731" xr:uid="{8271ADD6-35F2-45E2-B6B4-5B769848A3ED}"/>
    <cellStyle name="Normal 9 16 2 2 8" xfId="20732" xr:uid="{42EC8B3B-9E56-4737-9373-1818A9FE2AAC}"/>
    <cellStyle name="Normal 9 16 2 2 9" xfId="20733" xr:uid="{536CBA25-7C33-490B-A228-7BAF769E39F8}"/>
    <cellStyle name="Normal 9 16 2 3" xfId="20734" xr:uid="{E068FE6C-BFAA-4B0B-AFD9-6E9054DC4E98}"/>
    <cellStyle name="Normal 9 16 2 3 2" xfId="20735" xr:uid="{B4577338-4FF4-4DE2-A2B9-3431990FB727}"/>
    <cellStyle name="Normal 9 16 2 3 2 2" xfId="20736" xr:uid="{2209A75B-7387-458D-B3DD-C11C0188A131}"/>
    <cellStyle name="Normal 9 16 2 3 3" xfId="20737" xr:uid="{9C95FED6-B301-483D-8678-D75007B45372}"/>
    <cellStyle name="Normal 9 16 2 3 4" xfId="20738" xr:uid="{A646FBF1-1AA4-40E9-B748-185F27F946E5}"/>
    <cellStyle name="Normal 9 16 2 3 5" xfId="20739" xr:uid="{18EE5C16-81D4-456E-99B0-3BD3ADF5EE4A}"/>
    <cellStyle name="Normal 9 16 2 4" xfId="20740" xr:uid="{73E5A18D-AF9B-487F-BEFE-A9ED55D838F1}"/>
    <cellStyle name="Normal 9 16 2 4 2" xfId="20741" xr:uid="{97EB9827-E039-4ED1-BE3A-B740847637CE}"/>
    <cellStyle name="Normal 9 16 2 5" xfId="20742" xr:uid="{277FD094-99EE-47FF-B372-D39F89E5E512}"/>
    <cellStyle name="Normal 9 16 2 6" xfId="20743" xr:uid="{07561B1D-6DC4-4312-9F7A-6669AA8A556F}"/>
    <cellStyle name="Normal 9 16 2 7" xfId="20744" xr:uid="{F91F1E8D-F740-4B6E-8E70-8369AC41D4DB}"/>
    <cellStyle name="Normal 9 16 2 8" xfId="20745" xr:uid="{69C139A5-C636-4D7B-8747-7E2A4D2A0A11}"/>
    <cellStyle name="Normal 9 16 2 9" xfId="20746" xr:uid="{16A9EB1C-CA95-4A23-9979-3DDC44DF5EEF}"/>
    <cellStyle name="Normal 9 16 3" xfId="20747" xr:uid="{777BF810-08A8-4DA5-ADD2-2863C40F4C8C}"/>
    <cellStyle name="Normal 9 16 3 10" xfId="20748" xr:uid="{5AD9FAA1-706A-4B7D-842C-977ED1E0F387}"/>
    <cellStyle name="Normal 9 16 3 11" xfId="20749" xr:uid="{2E7D8D10-7E9E-4068-974F-D741874B5941}"/>
    <cellStyle name="Normal 9 16 3 2" xfId="20750" xr:uid="{766DEE1B-1795-48EE-98F6-A7D2770D3679}"/>
    <cellStyle name="Normal 9 16 3 2 2" xfId="20751" xr:uid="{FA13B9DA-A0B7-4FFD-A778-D4116AE02776}"/>
    <cellStyle name="Normal 9 16 3 2 2 2" xfId="20752" xr:uid="{F2BD8F58-8A42-4E11-81E8-F1F6E7B631C2}"/>
    <cellStyle name="Normal 9 16 3 2 3" xfId="20753" xr:uid="{49D3E642-6F0E-4532-99F1-1AD9340F05AC}"/>
    <cellStyle name="Normal 9 16 3 2 4" xfId="20754" xr:uid="{75C03C19-A08A-4AC3-AA04-B2181DEF148C}"/>
    <cellStyle name="Normal 9 16 3 2 5" xfId="20755" xr:uid="{E46AACAB-5211-4500-9321-87A3CE28986D}"/>
    <cellStyle name="Normal 9 16 3 3" xfId="20756" xr:uid="{58B86B99-C7DD-4542-B92E-0B58F6BD9176}"/>
    <cellStyle name="Normal 9 16 3 3 2" xfId="20757" xr:uid="{083A806A-DB0B-4DEF-8DBD-9E3548BBBE5E}"/>
    <cellStyle name="Normal 9 16 3 4" xfId="20758" xr:uid="{1F328038-545E-4814-9885-D266D1BD68EB}"/>
    <cellStyle name="Normal 9 16 3 5" xfId="20759" xr:uid="{62C67B90-FA66-49F1-BA85-946EFEFB814D}"/>
    <cellStyle name="Normal 9 16 3 6" xfId="20760" xr:uid="{9A1380F8-13C0-4FA6-9158-0F6FA00706B1}"/>
    <cellStyle name="Normal 9 16 3 7" xfId="20761" xr:uid="{C1F7DB2D-EAE0-4BEE-80BE-E3A8EA522D5D}"/>
    <cellStyle name="Normal 9 16 3 8" xfId="20762" xr:uid="{AE55FBA4-B7E6-457B-B0B1-D654C349CFB3}"/>
    <cellStyle name="Normal 9 16 3 9" xfId="20763" xr:uid="{F1F326C8-2541-4B58-AE8D-1703B3AF151D}"/>
    <cellStyle name="Normal 9 16 4" xfId="20764" xr:uid="{A2EBB2C2-ABD0-46EE-984B-14DDFE8C7224}"/>
    <cellStyle name="Normal 9 16 4 2" xfId="20765" xr:uid="{80822EB2-71A5-49B1-B40B-A1BA7DF6A393}"/>
    <cellStyle name="Normal 9 16 4 2 2" xfId="20766" xr:uid="{E68022D7-62A5-4BB9-8F9D-BCAA1CE36F2D}"/>
    <cellStyle name="Normal 9 16 4 3" xfId="20767" xr:uid="{CF7C6D2C-1120-4C54-8EF0-3C57273D7A40}"/>
    <cellStyle name="Normal 9 16 4 4" xfId="20768" xr:uid="{3FB15428-A902-4BBB-80B5-BC1CBB221CF4}"/>
    <cellStyle name="Normal 9 16 4 5" xfId="20769" xr:uid="{78BF0B63-1D19-41AE-A544-7B0DB7880976}"/>
    <cellStyle name="Normal 9 16 5" xfId="20770" xr:uid="{BC22ECE4-0178-4115-87EC-4FE4FEFB3BD0}"/>
    <cellStyle name="Normal 9 16 5 2" xfId="20771" xr:uid="{EFCA5809-A4E5-4B81-B8F6-8220334E871B}"/>
    <cellStyle name="Normal 9 16 6" xfId="20772" xr:uid="{B13095DA-FD54-45F4-9A4B-D8443F4F1ADC}"/>
    <cellStyle name="Normal 9 16 7" xfId="20773" xr:uid="{AD768056-AD76-4B14-84A5-CEA8E6B53568}"/>
    <cellStyle name="Normal 9 16 8" xfId="20774" xr:uid="{05DDB193-0D85-44E3-BF21-A802FC0CDD22}"/>
    <cellStyle name="Normal 9 16 9" xfId="20775" xr:uid="{C459563C-C7BB-428D-A562-11314A6C64B9}"/>
    <cellStyle name="Normal 9 17" xfId="20776" xr:uid="{A5D8136C-7F25-4F1B-9239-60ED5D422BDB}"/>
    <cellStyle name="Normal 9 17 10" xfId="20777" xr:uid="{90880261-4F8B-4059-BA58-7C15DC40CE00}"/>
    <cellStyle name="Normal 9 17 11" xfId="20778" xr:uid="{816A3A3E-873C-4036-BB28-E4B14C9F7881}"/>
    <cellStyle name="Normal 9 17 12" xfId="20779" xr:uid="{B773667C-8B4F-44FA-AFA6-0EBBD7A70EA9}"/>
    <cellStyle name="Normal 9 17 13" xfId="20780" xr:uid="{AA754911-89C6-4836-AB93-D4C1F07DD00D}"/>
    <cellStyle name="Normal 9 17 14" xfId="20781" xr:uid="{40D3BD80-53E6-46A9-9780-5E1301ED6628}"/>
    <cellStyle name="Normal 9 17 2" xfId="20782" xr:uid="{31750B0E-830E-4733-8234-8B9E7BB2756F}"/>
    <cellStyle name="Normal 9 17 2 10" xfId="20783" xr:uid="{1B76327D-BF7F-4EBA-B83E-A1C3DCC48C5A}"/>
    <cellStyle name="Normal 9 17 2 11" xfId="20784" xr:uid="{D7B07A6C-4D7A-452A-B1E6-B892A53A5316}"/>
    <cellStyle name="Normal 9 17 2 12" xfId="20785" xr:uid="{E44894EC-AF82-40D5-A731-701BAC49A57C}"/>
    <cellStyle name="Normal 9 17 2 13" xfId="20786" xr:uid="{F3B4421D-6A54-4326-A23F-75A51856190F}"/>
    <cellStyle name="Normal 9 17 2 2" xfId="20787" xr:uid="{F10BDCCC-3B3C-4442-B874-A81CF99CA1F6}"/>
    <cellStyle name="Normal 9 17 2 2 10" xfId="20788" xr:uid="{1944836D-8067-45AF-BA18-509693F47FF5}"/>
    <cellStyle name="Normal 9 17 2 2 11" xfId="20789" xr:uid="{C4EAA299-A61F-4C60-9748-24EFE8593F32}"/>
    <cellStyle name="Normal 9 17 2 2 2" xfId="20790" xr:uid="{992A54ED-C7A7-4A94-A8E5-C83934F4705F}"/>
    <cellStyle name="Normal 9 17 2 2 2 2" xfId="20791" xr:uid="{BCC5D172-0A23-4941-B962-41B1F87EFE1D}"/>
    <cellStyle name="Normal 9 17 2 2 2 2 2" xfId="20792" xr:uid="{69529908-A540-4A23-A0FE-93C3F8FBECE0}"/>
    <cellStyle name="Normal 9 17 2 2 2 3" xfId="20793" xr:uid="{4B395532-E289-4814-9CFC-1CF1BEDE1847}"/>
    <cellStyle name="Normal 9 17 2 2 2 4" xfId="20794" xr:uid="{A8C6974A-480E-468B-8C20-0B5A2D3BBD5C}"/>
    <cellStyle name="Normal 9 17 2 2 2 5" xfId="20795" xr:uid="{A65033AD-638E-4EAB-B671-800F478C5835}"/>
    <cellStyle name="Normal 9 17 2 2 3" xfId="20796" xr:uid="{46921008-76A9-4997-836E-40A5CF5D088B}"/>
    <cellStyle name="Normal 9 17 2 2 3 2" xfId="20797" xr:uid="{812CEB75-D660-4F75-A564-9F0708B949E8}"/>
    <cellStyle name="Normal 9 17 2 2 4" xfId="20798" xr:uid="{6F119127-0CB1-44CE-B332-BC6094DF4E09}"/>
    <cellStyle name="Normal 9 17 2 2 5" xfId="20799" xr:uid="{F73F1CB9-D1DF-432E-862D-DA19EE4D16F7}"/>
    <cellStyle name="Normal 9 17 2 2 6" xfId="20800" xr:uid="{D5C91FEB-AAD7-4975-8142-2C28778F43E2}"/>
    <cellStyle name="Normal 9 17 2 2 7" xfId="20801" xr:uid="{DEFF397D-01C6-4EA1-A657-432696A3061E}"/>
    <cellStyle name="Normal 9 17 2 2 8" xfId="20802" xr:uid="{44555DE9-DC79-46F0-B487-F51EC162DC78}"/>
    <cellStyle name="Normal 9 17 2 2 9" xfId="20803" xr:uid="{6398DB18-B24B-4072-A7A3-4D5CF6454889}"/>
    <cellStyle name="Normal 9 17 2 3" xfId="20804" xr:uid="{2C78ED01-39A4-4F9A-86E2-D2588A0C9DE9}"/>
    <cellStyle name="Normal 9 17 2 3 2" xfId="20805" xr:uid="{F0398473-8F5C-439D-8934-0FE123DB88C2}"/>
    <cellStyle name="Normal 9 17 2 3 2 2" xfId="20806" xr:uid="{AE605929-8D6D-4EB4-8A7C-34350AD79D10}"/>
    <cellStyle name="Normal 9 17 2 3 3" xfId="20807" xr:uid="{83542FEB-004B-4265-AAD3-C40A293A61D0}"/>
    <cellStyle name="Normal 9 17 2 3 4" xfId="20808" xr:uid="{BC2727CB-D638-4826-A3A0-C2F8C38DA9C5}"/>
    <cellStyle name="Normal 9 17 2 3 5" xfId="20809" xr:uid="{B7944119-5077-4162-A9B6-C1D0518E033A}"/>
    <cellStyle name="Normal 9 17 2 4" xfId="20810" xr:uid="{3AA8D95B-8892-4667-BC0E-875E80093ABC}"/>
    <cellStyle name="Normal 9 17 2 4 2" xfId="20811" xr:uid="{DEDD1C9A-AC56-400F-989B-68D4FD8BF6DA}"/>
    <cellStyle name="Normal 9 17 2 5" xfId="20812" xr:uid="{65814013-E98A-4C56-AFAE-38475BF79559}"/>
    <cellStyle name="Normal 9 17 2 6" xfId="20813" xr:uid="{B05C436F-E2D7-4A75-AFBE-5A266CCA40BE}"/>
    <cellStyle name="Normal 9 17 2 7" xfId="20814" xr:uid="{6871C7ED-4F29-40E6-AFBD-B3A012701701}"/>
    <cellStyle name="Normal 9 17 2 8" xfId="20815" xr:uid="{291F2FA9-D64C-4C96-B1B0-68E21362B6AD}"/>
    <cellStyle name="Normal 9 17 2 9" xfId="20816" xr:uid="{3C3813D6-F6AF-4E3C-B08F-1858799EE44E}"/>
    <cellStyle name="Normal 9 17 3" xfId="20817" xr:uid="{4A0C7591-C13D-41E9-8FEF-816319F9FD8D}"/>
    <cellStyle name="Normal 9 17 3 10" xfId="20818" xr:uid="{DC5F9F3D-B466-428D-82C6-081087637424}"/>
    <cellStyle name="Normal 9 17 3 11" xfId="20819" xr:uid="{4E78C865-6E36-4610-83A5-03FA2310D601}"/>
    <cellStyle name="Normal 9 17 3 2" xfId="20820" xr:uid="{89BCF9FF-24EA-432C-8205-587FA50C91C4}"/>
    <cellStyle name="Normal 9 17 3 2 2" xfId="20821" xr:uid="{0096C625-CBAE-499B-8F87-E173CCFBA958}"/>
    <cellStyle name="Normal 9 17 3 2 2 2" xfId="20822" xr:uid="{39D3C5C0-3206-4B6C-81CD-FE41F24BF67D}"/>
    <cellStyle name="Normal 9 17 3 2 3" xfId="20823" xr:uid="{18862DA7-763A-4AA2-A984-3490D7C26A3D}"/>
    <cellStyle name="Normal 9 17 3 2 4" xfId="20824" xr:uid="{13564F2B-F3B9-4ED4-891F-45F446BA52D4}"/>
    <cellStyle name="Normal 9 17 3 2 5" xfId="20825" xr:uid="{1F5C6914-206D-4AAB-A4D8-15FF07BA10B0}"/>
    <cellStyle name="Normal 9 17 3 3" xfId="20826" xr:uid="{C356C06A-AB4A-47C4-A97A-6250CDB14DA4}"/>
    <cellStyle name="Normal 9 17 3 3 2" xfId="20827" xr:uid="{CC1F4DB8-57E7-4961-B514-B88D3A9D335B}"/>
    <cellStyle name="Normal 9 17 3 4" xfId="20828" xr:uid="{3671D207-1533-4F28-BC06-F560F6F5105F}"/>
    <cellStyle name="Normal 9 17 3 5" xfId="20829" xr:uid="{3212DDC3-6842-410E-B721-3A67D1B5A5B5}"/>
    <cellStyle name="Normal 9 17 3 6" xfId="20830" xr:uid="{EDFCA6A6-0AA1-4641-A655-B5495D99AE28}"/>
    <cellStyle name="Normal 9 17 3 7" xfId="20831" xr:uid="{65F14D4B-293E-416A-BA00-55551B867388}"/>
    <cellStyle name="Normal 9 17 3 8" xfId="20832" xr:uid="{89978EB9-9163-421F-B08D-37859E287EBA}"/>
    <cellStyle name="Normal 9 17 3 9" xfId="20833" xr:uid="{7EF68EFC-7CB5-401E-9327-6748640CA18D}"/>
    <cellStyle name="Normal 9 17 4" xfId="20834" xr:uid="{4F3C2EC8-1453-4978-960C-5245FCDBC28A}"/>
    <cellStyle name="Normal 9 17 4 2" xfId="20835" xr:uid="{BB5C0DB7-9032-4CE4-957E-8D3D169DBCCC}"/>
    <cellStyle name="Normal 9 17 4 2 2" xfId="20836" xr:uid="{03C89D21-9C99-491C-B230-B130CF0CAC15}"/>
    <cellStyle name="Normal 9 17 4 3" xfId="20837" xr:uid="{1185B50B-0273-4E14-8ADA-801382CC621E}"/>
    <cellStyle name="Normal 9 17 4 4" xfId="20838" xr:uid="{01E9ADF6-A56B-4620-81E9-459D17925CBA}"/>
    <cellStyle name="Normal 9 17 4 5" xfId="20839" xr:uid="{5C1B232A-50C3-4353-B455-F1D4C291682D}"/>
    <cellStyle name="Normal 9 17 5" xfId="20840" xr:uid="{C3DF4F64-AA4E-46CE-A4EF-C4ED57CB701E}"/>
    <cellStyle name="Normal 9 17 5 2" xfId="20841" xr:uid="{4316C488-4A65-4B13-9DB3-D4DC08D34AC5}"/>
    <cellStyle name="Normal 9 17 6" xfId="20842" xr:uid="{4CA5C918-380B-4BAF-A080-792138D72499}"/>
    <cellStyle name="Normal 9 17 7" xfId="20843" xr:uid="{5CD74FC3-D208-4B65-AA88-2D29BBCC9747}"/>
    <cellStyle name="Normal 9 17 8" xfId="20844" xr:uid="{4ABCA363-BDE3-4F59-9378-6AEB795E7EF4}"/>
    <cellStyle name="Normal 9 17 9" xfId="20845" xr:uid="{4FA83834-4960-4AF3-98CB-AC045CBA828B}"/>
    <cellStyle name="Normal 9 18" xfId="20846" xr:uid="{831252D9-8ACE-4066-BB78-FE2BD53ABB44}"/>
    <cellStyle name="Normal 9 18 10" xfId="20847" xr:uid="{EE4B4451-A17D-4E6B-B123-9FEB15ABFF60}"/>
    <cellStyle name="Normal 9 18 11" xfId="20848" xr:uid="{76570564-FE7F-487D-B340-71739B558300}"/>
    <cellStyle name="Normal 9 18 12" xfId="20849" xr:uid="{B5CDE4B4-CEBE-4F83-8800-C2983619EF27}"/>
    <cellStyle name="Normal 9 18 13" xfId="20850" xr:uid="{DDF2AA02-AF4F-4D8C-A142-A0F907E066A7}"/>
    <cellStyle name="Normal 9 18 14" xfId="20851" xr:uid="{55E457C6-168E-489F-946C-4543E59CF7A3}"/>
    <cellStyle name="Normal 9 18 2" xfId="20852" xr:uid="{34571878-D3F2-4D00-9B09-E224CB1624FE}"/>
    <cellStyle name="Normal 9 18 2 10" xfId="20853" xr:uid="{D2FDC073-CEF0-450B-9C0F-5D42485A9FC6}"/>
    <cellStyle name="Normal 9 18 2 11" xfId="20854" xr:uid="{BD82A4AF-6D14-4157-880D-525150FFCAB0}"/>
    <cellStyle name="Normal 9 18 2 12" xfId="20855" xr:uid="{3CB7E682-208A-48F5-87EC-F6A2514A44F8}"/>
    <cellStyle name="Normal 9 18 2 13" xfId="20856" xr:uid="{B0D9DC06-EE16-4870-918F-D757152218A1}"/>
    <cellStyle name="Normal 9 18 2 2" xfId="20857" xr:uid="{F71D9426-68F7-4C3C-9920-5868DEE0BD51}"/>
    <cellStyle name="Normal 9 18 2 2 10" xfId="20858" xr:uid="{F656A7D4-E43E-41F6-9BC6-7A62CF61B18F}"/>
    <cellStyle name="Normal 9 18 2 2 11" xfId="20859" xr:uid="{1592E640-9B02-4FFB-983E-BA5CE5A6392D}"/>
    <cellStyle name="Normal 9 18 2 2 2" xfId="20860" xr:uid="{983420A0-244C-41ED-8456-799CC1F7FFEF}"/>
    <cellStyle name="Normal 9 18 2 2 2 2" xfId="20861" xr:uid="{BBDE35E6-E88E-4C91-BCB7-A13FC4CFC420}"/>
    <cellStyle name="Normal 9 18 2 2 2 2 2" xfId="20862" xr:uid="{2F9E9159-1F72-4903-BDA8-4A8CE60BA180}"/>
    <cellStyle name="Normal 9 18 2 2 2 3" xfId="20863" xr:uid="{847CDB13-B63D-40A4-8390-3E812D866377}"/>
    <cellStyle name="Normal 9 18 2 2 2 4" xfId="20864" xr:uid="{46FABB73-70E1-4263-9DC1-555FAA92E733}"/>
    <cellStyle name="Normal 9 18 2 2 2 5" xfId="20865" xr:uid="{CB5DFEF4-F44E-403F-82C1-B394319A7569}"/>
    <cellStyle name="Normal 9 18 2 2 3" xfId="20866" xr:uid="{C541B30A-6D49-40EC-AC7B-358C1472037F}"/>
    <cellStyle name="Normal 9 18 2 2 3 2" xfId="20867" xr:uid="{41F442A5-E671-48AF-B6D3-62D599CBF8DA}"/>
    <cellStyle name="Normal 9 18 2 2 4" xfId="20868" xr:uid="{9250C071-DB0A-4FEA-B090-71DEFA770EBF}"/>
    <cellStyle name="Normal 9 18 2 2 5" xfId="20869" xr:uid="{D1F93875-A28A-44D8-BCDB-70C9128DBE97}"/>
    <cellStyle name="Normal 9 18 2 2 6" xfId="20870" xr:uid="{30B4EE57-95AA-424D-986E-2BE5F6FA616A}"/>
    <cellStyle name="Normal 9 18 2 2 7" xfId="20871" xr:uid="{D60A7C0D-9441-44F9-B53B-68EFD1245F10}"/>
    <cellStyle name="Normal 9 18 2 2 8" xfId="20872" xr:uid="{A368DBFC-F148-4954-9A22-E6D161D2BE57}"/>
    <cellStyle name="Normal 9 18 2 2 9" xfId="20873" xr:uid="{24368F67-4743-42A5-9287-A0737184B0D8}"/>
    <cellStyle name="Normal 9 18 2 3" xfId="20874" xr:uid="{3C710283-53E7-4F3C-8C4C-DECF542B0EAB}"/>
    <cellStyle name="Normal 9 18 2 3 2" xfId="20875" xr:uid="{8A96EB67-7FBF-4DE9-B928-5A5ADDC84C6C}"/>
    <cellStyle name="Normal 9 18 2 3 2 2" xfId="20876" xr:uid="{A442F50B-E24D-44EC-BE2C-8F6D3357FD1A}"/>
    <cellStyle name="Normal 9 18 2 3 3" xfId="20877" xr:uid="{04E5DFCE-5ED2-484C-818F-477129F4C0C7}"/>
    <cellStyle name="Normal 9 18 2 3 4" xfId="20878" xr:uid="{EB3CF526-DA3F-4580-8693-563A4AF7DEF3}"/>
    <cellStyle name="Normal 9 18 2 3 5" xfId="20879" xr:uid="{F7F22EC9-91A2-4192-9E40-36BA63231A73}"/>
    <cellStyle name="Normal 9 18 2 4" xfId="20880" xr:uid="{A242A8AA-406F-4E02-8192-2C2D679E7D90}"/>
    <cellStyle name="Normal 9 18 2 4 2" xfId="20881" xr:uid="{00A7BDAE-4C29-4B32-9282-2E5E457466D4}"/>
    <cellStyle name="Normal 9 18 2 5" xfId="20882" xr:uid="{5F679CB5-7EE7-4183-83EB-D2D9F43118EC}"/>
    <cellStyle name="Normal 9 18 2 6" xfId="20883" xr:uid="{6AA76E0F-E785-423C-A024-B6E5136AA099}"/>
    <cellStyle name="Normal 9 18 2 7" xfId="20884" xr:uid="{8979BB54-09C8-46BC-A32D-E0AE97F8825D}"/>
    <cellStyle name="Normal 9 18 2 8" xfId="20885" xr:uid="{7CE36BCC-4CFE-4394-837F-5F684A4BDD49}"/>
    <cellStyle name="Normal 9 18 2 9" xfId="20886" xr:uid="{EEA6C195-8D2B-4108-9D41-C58F426AB611}"/>
    <cellStyle name="Normal 9 18 3" xfId="20887" xr:uid="{3B708C80-76BA-4900-AF45-67431C8A75AF}"/>
    <cellStyle name="Normal 9 18 3 10" xfId="20888" xr:uid="{C51A2A33-EA82-4DCB-88DB-9C6EB6175962}"/>
    <cellStyle name="Normal 9 18 3 11" xfId="20889" xr:uid="{1DD07F5A-7060-4A41-8CAF-E96418EA3156}"/>
    <cellStyle name="Normal 9 18 3 2" xfId="20890" xr:uid="{2EC62ED5-4C99-4320-8DE4-23A8F3EBAF91}"/>
    <cellStyle name="Normal 9 18 3 2 2" xfId="20891" xr:uid="{C67D198F-D589-4B42-B272-25D04B6B68C3}"/>
    <cellStyle name="Normal 9 18 3 2 2 2" xfId="20892" xr:uid="{EA86440D-7C3E-4D7B-A9B8-A83EB91BA5EA}"/>
    <cellStyle name="Normal 9 18 3 2 3" xfId="20893" xr:uid="{AF032106-63A7-4B1C-AAFB-F23115F69D95}"/>
    <cellStyle name="Normal 9 18 3 2 4" xfId="20894" xr:uid="{5538B087-1E8D-411E-94EB-D4EC8BF1EC8E}"/>
    <cellStyle name="Normal 9 18 3 2 5" xfId="20895" xr:uid="{1EE7B787-5707-4F9D-B794-71F9634888B6}"/>
    <cellStyle name="Normal 9 18 3 3" xfId="20896" xr:uid="{0928E024-9859-47CB-A240-40A103CDCA67}"/>
    <cellStyle name="Normal 9 18 3 3 2" xfId="20897" xr:uid="{81A1D5EA-7859-4DB8-A743-FB8E92B715FD}"/>
    <cellStyle name="Normal 9 18 3 4" xfId="20898" xr:uid="{636DDE1C-9048-4396-B9BA-876FA9FAEEF4}"/>
    <cellStyle name="Normal 9 18 3 5" xfId="20899" xr:uid="{229C775E-8D42-4DBD-A325-E52726A753D6}"/>
    <cellStyle name="Normal 9 18 3 6" xfId="20900" xr:uid="{DB4ACE75-6053-4DCD-8EB4-CD3D712794AA}"/>
    <cellStyle name="Normal 9 18 3 7" xfId="20901" xr:uid="{AFC788C9-729E-4C94-8A8C-7F31068BD756}"/>
    <cellStyle name="Normal 9 18 3 8" xfId="20902" xr:uid="{B18978D7-8974-427A-A7F8-DD73F4ADA456}"/>
    <cellStyle name="Normal 9 18 3 9" xfId="20903" xr:uid="{83EC8D09-599C-4C43-84DF-E21C6F012BED}"/>
    <cellStyle name="Normal 9 18 4" xfId="20904" xr:uid="{1066A88C-5AD7-4811-A679-FBAA8029D625}"/>
    <cellStyle name="Normal 9 18 4 2" xfId="20905" xr:uid="{0EEEFA14-F0BD-41B2-87F9-FEE8DDB92A0E}"/>
    <cellStyle name="Normal 9 18 4 2 2" xfId="20906" xr:uid="{FEFB3163-CA5B-48BA-A5F3-756A7AE32EEE}"/>
    <cellStyle name="Normal 9 18 4 3" xfId="20907" xr:uid="{7B173765-DACB-4CEF-A597-C6C07BE06501}"/>
    <cellStyle name="Normal 9 18 4 4" xfId="20908" xr:uid="{5ABC3118-D95D-4401-A5E7-7C0E92EE359B}"/>
    <cellStyle name="Normal 9 18 4 5" xfId="20909" xr:uid="{869FABAD-4E19-42F5-A23D-3032C779FB51}"/>
    <cellStyle name="Normal 9 18 5" xfId="20910" xr:uid="{D5D7646D-4347-4A63-A11A-34010C008902}"/>
    <cellStyle name="Normal 9 18 5 2" xfId="20911" xr:uid="{BEEC70F6-341C-4664-9ED5-297130B08D2E}"/>
    <cellStyle name="Normal 9 18 6" xfId="20912" xr:uid="{EC86A8A6-B86C-4857-86A3-0DF9014B6FB9}"/>
    <cellStyle name="Normal 9 18 7" xfId="20913" xr:uid="{8CBE5A45-4614-464C-B4EE-E08474CA7F65}"/>
    <cellStyle name="Normal 9 18 8" xfId="20914" xr:uid="{F6DE2B1C-0D0A-4170-BF9C-24E3113CE5F8}"/>
    <cellStyle name="Normal 9 18 9" xfId="20915" xr:uid="{F6EAC0FD-8A67-42D9-B8A2-CD181C4AE600}"/>
    <cellStyle name="Normal 9 19" xfId="20916" xr:uid="{8CAA93F7-4192-4BBF-A0F4-9947BE217C9B}"/>
    <cellStyle name="Normal 9 19 10" xfId="20917" xr:uid="{1F104EA7-9A1D-4CA8-BAD2-C405EE1DFBC9}"/>
    <cellStyle name="Normal 9 19 11" xfId="20918" xr:uid="{4DBCED42-1443-45E2-98B8-B923779A13B1}"/>
    <cellStyle name="Normal 9 19 12" xfId="20919" xr:uid="{95358AFA-E9F3-4AAC-970F-544FA540786F}"/>
    <cellStyle name="Normal 9 19 13" xfId="20920" xr:uid="{4B4FE364-9AFC-47E0-BFC1-D7F0C77C9464}"/>
    <cellStyle name="Normal 9 19 14" xfId="20921" xr:uid="{81A2129F-45F7-4DE7-98B0-FC03277F7033}"/>
    <cellStyle name="Normal 9 19 2" xfId="20922" xr:uid="{F0252F5A-887D-41D4-A82E-C0B1AEE7EE0E}"/>
    <cellStyle name="Normal 9 19 2 10" xfId="20923" xr:uid="{6B39931E-D7EC-4A11-8DDC-8F89BB8E963F}"/>
    <cellStyle name="Normal 9 19 2 11" xfId="20924" xr:uid="{6811FBC3-D42C-4CA2-B27D-EA0D7A027901}"/>
    <cellStyle name="Normal 9 19 2 12" xfId="20925" xr:uid="{C90FB536-E44C-4059-AB04-EEAC06DD3AD7}"/>
    <cellStyle name="Normal 9 19 2 13" xfId="20926" xr:uid="{3B393ED5-EFE8-44D1-A0E9-921704A62D17}"/>
    <cellStyle name="Normal 9 19 2 2" xfId="20927" xr:uid="{02CAF004-43B0-4F3E-A99B-99BE2AA525C6}"/>
    <cellStyle name="Normal 9 19 2 2 10" xfId="20928" xr:uid="{CBDF9D86-9F7E-478F-9504-B7AA51CD86B8}"/>
    <cellStyle name="Normal 9 19 2 2 11" xfId="20929" xr:uid="{26F44F68-04B1-4E48-A300-C06DE5F2DC61}"/>
    <cellStyle name="Normal 9 19 2 2 2" xfId="20930" xr:uid="{84241A8F-648B-4BB7-8D63-2D7D5D65EB2F}"/>
    <cellStyle name="Normal 9 19 2 2 2 2" xfId="20931" xr:uid="{0D88D5D8-2083-4462-AB82-F856CBC12CF3}"/>
    <cellStyle name="Normal 9 19 2 2 2 2 2" xfId="20932" xr:uid="{9C233DAA-737E-4F6C-95CD-D5D135C57C72}"/>
    <cellStyle name="Normal 9 19 2 2 2 3" xfId="20933" xr:uid="{2FFB1DA0-91BC-45D1-9D54-50D1B6745B9F}"/>
    <cellStyle name="Normal 9 19 2 2 2 4" xfId="20934" xr:uid="{9EFCCDFC-3525-464E-814C-59EFF2AC4776}"/>
    <cellStyle name="Normal 9 19 2 2 2 5" xfId="20935" xr:uid="{8A227F79-BDB6-4A76-A344-DC080843060A}"/>
    <cellStyle name="Normal 9 19 2 2 3" xfId="20936" xr:uid="{91332A66-A32B-4569-8767-17CE3D5A305B}"/>
    <cellStyle name="Normal 9 19 2 2 3 2" xfId="20937" xr:uid="{791084E8-2327-4491-8253-6883962488EF}"/>
    <cellStyle name="Normal 9 19 2 2 4" xfId="20938" xr:uid="{3CED0557-D7A7-41A1-9028-0F9C1EFAD481}"/>
    <cellStyle name="Normal 9 19 2 2 5" xfId="20939" xr:uid="{8B033916-B850-44DA-9840-EF89EA606601}"/>
    <cellStyle name="Normal 9 19 2 2 6" xfId="20940" xr:uid="{24897339-0E7B-4A0E-A59C-7147425DFF28}"/>
    <cellStyle name="Normal 9 19 2 2 7" xfId="20941" xr:uid="{8D17D216-6603-4E20-AE27-1675F2D2132D}"/>
    <cellStyle name="Normal 9 19 2 2 8" xfId="20942" xr:uid="{C82C2265-9165-4D8B-8986-9304D2F71651}"/>
    <cellStyle name="Normal 9 19 2 2 9" xfId="20943" xr:uid="{E740B91A-BB14-40EF-9AAB-6530F756480B}"/>
    <cellStyle name="Normal 9 19 2 3" xfId="20944" xr:uid="{C357A914-104C-4E6E-8EC9-1A6FB024E07D}"/>
    <cellStyle name="Normal 9 19 2 3 2" xfId="20945" xr:uid="{94A50608-E0DD-4F3C-B22F-4E09FA7A3893}"/>
    <cellStyle name="Normal 9 19 2 3 2 2" xfId="20946" xr:uid="{0FE1F617-837C-46AC-9968-97D0D1619C80}"/>
    <cellStyle name="Normal 9 19 2 3 3" xfId="20947" xr:uid="{591C430C-BE1A-44FB-AEE7-AD832D103D07}"/>
    <cellStyle name="Normal 9 19 2 3 4" xfId="20948" xr:uid="{09AF4F32-4F43-41D0-B3E4-1FD2AB108962}"/>
    <cellStyle name="Normal 9 19 2 3 5" xfId="20949" xr:uid="{B71F6F3C-0801-4507-966D-6C9DEBCF1D3B}"/>
    <cellStyle name="Normal 9 19 2 4" xfId="20950" xr:uid="{00880C3F-A142-4869-9963-D1EDDD49AEFC}"/>
    <cellStyle name="Normal 9 19 2 4 2" xfId="20951" xr:uid="{4E3573C2-CE6D-4B98-90E9-66AFDC444AB8}"/>
    <cellStyle name="Normal 9 19 2 5" xfId="20952" xr:uid="{127F14C4-B69D-479B-AB70-C619422FC82E}"/>
    <cellStyle name="Normal 9 19 2 6" xfId="20953" xr:uid="{B486AEC8-6F75-497F-A581-79E860EDDF15}"/>
    <cellStyle name="Normal 9 19 2 7" xfId="20954" xr:uid="{D4D82CC6-CE68-47CE-A9C4-325957CE0738}"/>
    <cellStyle name="Normal 9 19 2 8" xfId="20955" xr:uid="{9AF1BD98-B811-4591-A7A0-0BA6D074620E}"/>
    <cellStyle name="Normal 9 19 2 9" xfId="20956" xr:uid="{E00E24E0-4133-4609-91AD-817EB63B2BAB}"/>
    <cellStyle name="Normal 9 19 3" xfId="20957" xr:uid="{53300817-1AAB-46C6-8B6A-786CA351A2E4}"/>
    <cellStyle name="Normal 9 19 3 10" xfId="20958" xr:uid="{9451D97D-7145-4ABE-A17C-77E397A08CB3}"/>
    <cellStyle name="Normal 9 19 3 11" xfId="20959" xr:uid="{A1D5614D-32FD-4C98-BADF-9EC54A85155E}"/>
    <cellStyle name="Normal 9 19 3 2" xfId="20960" xr:uid="{F1E661BE-A7D2-4539-A1CB-0BD594A50320}"/>
    <cellStyle name="Normal 9 19 3 2 2" xfId="20961" xr:uid="{E1E5885D-EC64-4E82-98B5-F950CB4AF6FD}"/>
    <cellStyle name="Normal 9 19 3 2 2 2" xfId="20962" xr:uid="{1F823F32-FF21-40B3-B03C-B2B6491BE8F5}"/>
    <cellStyle name="Normal 9 19 3 2 3" xfId="20963" xr:uid="{31BBA7BB-1538-4907-A295-AE6EEE7C5DCC}"/>
    <cellStyle name="Normal 9 19 3 2 4" xfId="20964" xr:uid="{EE681905-49AD-4518-90D0-8F0E399CF468}"/>
    <cellStyle name="Normal 9 19 3 2 5" xfId="20965" xr:uid="{E8C6FCC0-9B8D-4448-96F9-48B18A5638F5}"/>
    <cellStyle name="Normal 9 19 3 3" xfId="20966" xr:uid="{38C0A263-6DD6-4F27-8B15-D904CFF7767F}"/>
    <cellStyle name="Normal 9 19 3 3 2" xfId="20967" xr:uid="{E83A927E-ECCA-49AE-988A-3E4EC0622218}"/>
    <cellStyle name="Normal 9 19 3 4" xfId="20968" xr:uid="{63BB0607-E776-4F62-A3E3-36825121E943}"/>
    <cellStyle name="Normal 9 19 3 5" xfId="20969" xr:uid="{F4A1D0CB-FE09-4658-956C-AE9E22EFA699}"/>
    <cellStyle name="Normal 9 19 3 6" xfId="20970" xr:uid="{14258211-C3C7-449A-9988-CF44943339AD}"/>
    <cellStyle name="Normal 9 19 3 7" xfId="20971" xr:uid="{E99E9EA4-6DB8-4CAD-B5D0-CC28CF8FB5CE}"/>
    <cellStyle name="Normal 9 19 3 8" xfId="20972" xr:uid="{A00445EC-6F27-4F26-B99B-2260B2BDED04}"/>
    <cellStyle name="Normal 9 19 3 9" xfId="20973" xr:uid="{BEBB0C68-A2DB-48A6-87E9-6A6DCB95AB2B}"/>
    <cellStyle name="Normal 9 19 4" xfId="20974" xr:uid="{95EAE9A1-F52C-4A11-A54C-B99A50858395}"/>
    <cellStyle name="Normal 9 19 4 2" xfId="20975" xr:uid="{23F6FA3C-DB47-4247-A1AD-42F6E80F0048}"/>
    <cellStyle name="Normal 9 19 4 2 2" xfId="20976" xr:uid="{88411D5B-8243-48D0-8352-0D0FD3800A5A}"/>
    <cellStyle name="Normal 9 19 4 3" xfId="20977" xr:uid="{AA561916-16BA-4406-A80A-B0A1A2CFCF74}"/>
    <cellStyle name="Normal 9 19 4 4" xfId="20978" xr:uid="{85C71C94-5C2F-4094-823F-65B7BED79A48}"/>
    <cellStyle name="Normal 9 19 4 5" xfId="20979" xr:uid="{82F05311-DDC8-4A81-BB61-DEC3E6BBA935}"/>
    <cellStyle name="Normal 9 19 5" xfId="20980" xr:uid="{F8F80B81-A65F-4845-8E54-970D0235F061}"/>
    <cellStyle name="Normal 9 19 5 2" xfId="20981" xr:uid="{3049F15F-C1E5-451B-BFB2-033ADC2B858D}"/>
    <cellStyle name="Normal 9 19 6" xfId="20982" xr:uid="{2AE5CB64-D5CC-4BD0-A006-6F38B2E0EA94}"/>
    <cellStyle name="Normal 9 19 7" xfId="20983" xr:uid="{D06FBECA-6AF7-467B-849D-EF48212D22A5}"/>
    <cellStyle name="Normal 9 19 8" xfId="20984" xr:uid="{8C17F93B-D6EE-4254-81C2-E0ACC4FB1DF7}"/>
    <cellStyle name="Normal 9 19 9" xfId="20985" xr:uid="{9014BB85-DC4C-40C3-A042-18B5B8572428}"/>
    <cellStyle name="Normal 9 2" xfId="20986" xr:uid="{584D117D-09B8-492B-A3DF-F5EB47A4B443}"/>
    <cellStyle name="Normal 9 2 10" xfId="20987" xr:uid="{8896D3A6-0A1B-4EA1-B9F4-BFB688890C0A}"/>
    <cellStyle name="Normal 9 2 11" xfId="20988" xr:uid="{A5E0E3AF-05F7-45AC-859F-2FFB752D0D7E}"/>
    <cellStyle name="Normal 9 2 12" xfId="20989" xr:uid="{C452D8D7-7BF0-481A-B1AB-6C4191B18DED}"/>
    <cellStyle name="Normal 9 2 13" xfId="20990" xr:uid="{0F0DFF41-7E9E-448F-8796-13A151C15202}"/>
    <cellStyle name="Normal 9 2 14" xfId="20991" xr:uid="{A8B226A9-BEED-4D77-907B-45F844F1F736}"/>
    <cellStyle name="Normal 9 2 15" xfId="20992" xr:uid="{F0D358E6-1B26-4B22-9A82-7970DB9A37DC}"/>
    <cellStyle name="Normal 9 2 16" xfId="20993" xr:uid="{5F117A1F-44B2-4070-A1D5-5D3D0DEBAFB2}"/>
    <cellStyle name="Normal 9 2 17" xfId="20994" xr:uid="{7B13EFFB-9717-4E2A-9F50-FE2CFB362BCF}"/>
    <cellStyle name="Normal 9 2 2" xfId="20995" xr:uid="{B87514B9-AFDE-42C9-B652-56E24D4108E2}"/>
    <cellStyle name="Normal 9 2 2 10" xfId="20996" xr:uid="{5168AA86-BC1A-4E58-9E20-F9713C3E65F2}"/>
    <cellStyle name="Normal 9 2 2 11" xfId="20997" xr:uid="{2014FFB6-19E2-49C0-B14C-BEEA2EA8A203}"/>
    <cellStyle name="Normal 9 2 2 12" xfId="20998" xr:uid="{F6A0AFF6-5BD9-42F6-8155-FA8EA2E402A4}"/>
    <cellStyle name="Normal 9 2 2 13" xfId="20999" xr:uid="{004F199D-089F-4267-909B-728836441C97}"/>
    <cellStyle name="Normal 9 2 2 2" xfId="21000" xr:uid="{AD4CD166-972D-4327-BB56-B14FA1E5B584}"/>
    <cellStyle name="Normal 9 2 2 2 10" xfId="21001" xr:uid="{6FB82BB0-53B8-4899-A45E-F15F10446105}"/>
    <cellStyle name="Normal 9 2 2 2 11" xfId="21002" xr:uid="{A0B11D73-EA2F-4CEF-A333-FEF253AD0D37}"/>
    <cellStyle name="Normal 9 2 2 2 2" xfId="21003" xr:uid="{602C819A-E2CD-44CC-9104-CA58960C5C2E}"/>
    <cellStyle name="Normal 9 2 2 2 2 2" xfId="21004" xr:uid="{BE0CD327-4058-415B-A701-B026988D5406}"/>
    <cellStyle name="Normal 9 2 2 2 2 2 2" xfId="21005" xr:uid="{9786B8A4-7054-4623-9FB2-381E6FA88CF2}"/>
    <cellStyle name="Normal 9 2 2 2 2 3" xfId="21006" xr:uid="{1CA55373-55D5-465F-9F2F-D0AE614EBCB0}"/>
    <cellStyle name="Normal 9 2 2 2 2 4" xfId="21007" xr:uid="{C03E6CF1-EAFD-4AC8-8801-E1EBFE0B945D}"/>
    <cellStyle name="Normal 9 2 2 2 2 5" xfId="21008" xr:uid="{E78CA621-39AD-4975-BFDD-173C3B11B800}"/>
    <cellStyle name="Normal 9 2 2 2 3" xfId="21009" xr:uid="{03819EED-57CA-4B8F-A480-7AE07FCA93E6}"/>
    <cellStyle name="Normal 9 2 2 2 3 2" xfId="21010" xr:uid="{6A3E8462-EE3B-42F5-825A-63768FC0D368}"/>
    <cellStyle name="Normal 9 2 2 2 4" xfId="21011" xr:uid="{3316FFB6-CE62-4A64-B080-4154D72FD98E}"/>
    <cellStyle name="Normal 9 2 2 2 5" xfId="21012" xr:uid="{60F1D0D1-AA51-48C6-9698-9A6FB3109F46}"/>
    <cellStyle name="Normal 9 2 2 2 6" xfId="21013" xr:uid="{89AFBCD7-2A70-4195-8F1A-FA0BB918B171}"/>
    <cellStyle name="Normal 9 2 2 2 7" xfId="21014" xr:uid="{E01624FA-27C4-4F4C-8B2F-90DE4CD79897}"/>
    <cellStyle name="Normal 9 2 2 2 8" xfId="21015" xr:uid="{D22445AE-E28A-4D32-B3A9-9A230FAEB6C5}"/>
    <cellStyle name="Normal 9 2 2 2 9" xfId="21016" xr:uid="{9E02CA21-F4C7-4BDE-BD44-E99E51EB42C9}"/>
    <cellStyle name="Normal 9 2 2 3" xfId="21017" xr:uid="{B3A55251-08D5-4414-849A-408AE86F4364}"/>
    <cellStyle name="Normal 9 2 2 3 2" xfId="21018" xr:uid="{D46EC440-10F0-4893-BE76-991C37805297}"/>
    <cellStyle name="Normal 9 2 2 3 2 2" xfId="21019" xr:uid="{F6C8ED38-22C0-4D24-BF83-887441673B2E}"/>
    <cellStyle name="Normal 9 2 2 3 3" xfId="21020" xr:uid="{1C6B2D01-1D22-4F61-8CB5-142AFE287A85}"/>
    <cellStyle name="Normal 9 2 2 3 4" xfId="21021" xr:uid="{1AB0B895-D6EA-4D20-AA44-34384B3F0393}"/>
    <cellStyle name="Normal 9 2 2 3 5" xfId="21022" xr:uid="{F142856D-1883-452A-A730-3731FEFB1661}"/>
    <cellStyle name="Normal 9 2 2 4" xfId="21023" xr:uid="{A5C3902E-96B4-4FD7-85EE-B7D0685168AC}"/>
    <cellStyle name="Normal 9 2 2 4 2" xfId="21024" xr:uid="{10EA72E8-EFAF-4325-AED3-3979E9E4C48F}"/>
    <cellStyle name="Normal 9 2 2 5" xfId="21025" xr:uid="{9B78BDC9-79EB-4587-B766-C2E6DAFC2C58}"/>
    <cellStyle name="Normal 9 2 2 6" xfId="21026" xr:uid="{E6E0C6E2-45F0-4A7F-8B68-D3A0F7DE979E}"/>
    <cellStyle name="Normal 9 2 2 7" xfId="21027" xr:uid="{5E69F271-10FA-445C-9AEF-D2104F65A22C}"/>
    <cellStyle name="Normal 9 2 2 8" xfId="21028" xr:uid="{3E741357-B031-474D-ACF4-A77869F84AA5}"/>
    <cellStyle name="Normal 9 2 2 9" xfId="21029" xr:uid="{FE413E69-0618-4C77-8706-429B7FC9ACF8}"/>
    <cellStyle name="Normal 9 2 3" xfId="21030" xr:uid="{AE3D54F7-7BC2-4711-9868-F37F485E6125}"/>
    <cellStyle name="Normal 9 2 3 10" xfId="21031" xr:uid="{446E2B62-49C2-45F9-8163-BFDCF7163994}"/>
    <cellStyle name="Normal 9 2 3 11" xfId="21032" xr:uid="{3A153CEF-C9D6-402E-B816-A233F15511BA}"/>
    <cellStyle name="Normal 9 2 3 2" xfId="21033" xr:uid="{81042B24-9C23-4768-B9CB-D178F6746C84}"/>
    <cellStyle name="Normal 9 2 3 2 2" xfId="21034" xr:uid="{3EBA609F-1B79-4943-91F2-40750B6DAA7D}"/>
    <cellStyle name="Normal 9 2 3 2 2 2" xfId="21035" xr:uid="{CF132702-3294-4220-B284-5E888C5AF357}"/>
    <cellStyle name="Normal 9 2 3 2 3" xfId="21036" xr:uid="{70090560-9C57-4CD8-98D2-C50A608BA9AE}"/>
    <cellStyle name="Normal 9 2 3 2 4" xfId="21037" xr:uid="{4D7C5CED-5851-4045-858F-E99AD1914AF7}"/>
    <cellStyle name="Normal 9 2 3 2 5" xfId="21038" xr:uid="{7418847E-86CA-4922-B7C7-57A67784730C}"/>
    <cellStyle name="Normal 9 2 3 3" xfId="21039" xr:uid="{824DE234-9EEE-490E-B4E5-80DDBB54F00E}"/>
    <cellStyle name="Normal 9 2 3 3 2" xfId="21040" xr:uid="{0BA8DE01-5FD9-4C08-A247-11788FD7FCC8}"/>
    <cellStyle name="Normal 9 2 3 4" xfId="21041" xr:uid="{816DAB2D-FD81-4A2B-8997-DD5A46B136CE}"/>
    <cellStyle name="Normal 9 2 3 5" xfId="21042" xr:uid="{1D0A7DED-9258-4D86-B2CC-6477ADFD614D}"/>
    <cellStyle name="Normal 9 2 3 6" xfId="21043" xr:uid="{82534D83-EBD7-435A-9EA5-F69C6C98FC39}"/>
    <cellStyle name="Normal 9 2 3 7" xfId="21044" xr:uid="{D13B9EF2-0FFC-452C-AFBE-9AE464CF4766}"/>
    <cellStyle name="Normal 9 2 3 8" xfId="21045" xr:uid="{1F4258AD-4121-438C-9E25-5CDE80BC38A9}"/>
    <cellStyle name="Normal 9 2 3 9" xfId="21046" xr:uid="{C2C10DE4-7774-40D2-9CA3-E8F762BA5B6F}"/>
    <cellStyle name="Normal 9 2 4" xfId="21047" xr:uid="{3D2D2BF4-3385-4E43-B35B-80D900FBB119}"/>
    <cellStyle name="Normal 9 2 4 2" xfId="21048" xr:uid="{4C0F22F4-2CA5-4ABC-82AD-A50D908ABF25}"/>
    <cellStyle name="Normal 9 2 4 2 2" xfId="21049" xr:uid="{B1DCFB03-AABC-4664-9F9E-F640B7A953CD}"/>
    <cellStyle name="Normal 9 2 4 3" xfId="21050" xr:uid="{ED456A3D-FB3D-4B5E-BFC3-8A6D041C2D33}"/>
    <cellStyle name="Normal 9 2 4 4" xfId="21051" xr:uid="{5116DFC7-0E79-46CC-AB21-DC73092DE564}"/>
    <cellStyle name="Normal 9 2 4 5" xfId="21052" xr:uid="{C3887E3E-F32F-4FB3-A235-10962DB765C7}"/>
    <cellStyle name="Normal 9 2 5" xfId="21053" xr:uid="{6ADB67F4-4F8F-4098-8D38-91DCD615B2DA}"/>
    <cellStyle name="Normal 9 2 5 2" xfId="21054" xr:uid="{C79CC0DB-AB2F-4ABC-A653-C58E262EDEEB}"/>
    <cellStyle name="Normal 9 2 6" xfId="21055" xr:uid="{BE4F3C82-859D-43FA-8752-1993D8B46812}"/>
    <cellStyle name="Normal 9 2 7" xfId="21056" xr:uid="{DF34985E-3FD0-4BD8-A5E0-DF72CA31AFCF}"/>
    <cellStyle name="Normal 9 2 8" xfId="21057" xr:uid="{0A92AD80-6492-4766-8116-6532CFC032C6}"/>
    <cellStyle name="Normal 9 2 9" xfId="21058" xr:uid="{C5CCA486-461C-4C39-96AF-0C508500CBC7}"/>
    <cellStyle name="Normal 9 20" xfId="21059" xr:uid="{E48AF5C4-A87B-4B83-AB4A-A800985DF979}"/>
    <cellStyle name="Normal 9 20 10" xfId="21060" xr:uid="{C062E099-5637-4623-83E5-29ACF50F2518}"/>
    <cellStyle name="Normal 9 20 11" xfId="21061" xr:uid="{F4631BFF-042D-4084-B976-2F4D4FDA5EA4}"/>
    <cellStyle name="Normal 9 20 12" xfId="21062" xr:uid="{D8C40B4B-B245-4EAE-B6EA-1321BE792FB1}"/>
    <cellStyle name="Normal 9 20 13" xfId="21063" xr:uid="{EA6A81ED-B7D5-42C1-B5F1-17FEC4957B17}"/>
    <cellStyle name="Normal 9 20 14" xfId="21064" xr:uid="{E9A6FB41-3399-44F4-B26F-316F4103AE1D}"/>
    <cellStyle name="Normal 9 20 2" xfId="21065" xr:uid="{440B88B4-B6AB-4EB4-B31D-F0B0CB448013}"/>
    <cellStyle name="Normal 9 20 2 10" xfId="21066" xr:uid="{51FC6942-B6FB-46AE-BB56-33614074935C}"/>
    <cellStyle name="Normal 9 20 2 11" xfId="21067" xr:uid="{8A239E8E-8E8A-4AD2-8F21-0C4C9D0569E0}"/>
    <cellStyle name="Normal 9 20 2 12" xfId="21068" xr:uid="{FB3B249C-D91F-4881-ACAD-9FF13AB50C77}"/>
    <cellStyle name="Normal 9 20 2 13" xfId="21069" xr:uid="{6FCAB32C-8D1C-4F55-BD95-3BBAA17B2452}"/>
    <cellStyle name="Normal 9 20 2 2" xfId="21070" xr:uid="{3CD86EC4-9CB6-4AA3-9627-908970BD7581}"/>
    <cellStyle name="Normal 9 20 2 2 10" xfId="21071" xr:uid="{2D4D842E-5608-4F84-97D8-6454CB578582}"/>
    <cellStyle name="Normal 9 20 2 2 11" xfId="21072" xr:uid="{39B0A1CB-4294-42A6-B43E-D5C555C42CDC}"/>
    <cellStyle name="Normal 9 20 2 2 2" xfId="21073" xr:uid="{396DE693-E9AE-4B7B-B4ED-29B09315CE61}"/>
    <cellStyle name="Normal 9 20 2 2 2 2" xfId="21074" xr:uid="{B4E9021A-A4E1-4C41-91B8-C0E036A129B6}"/>
    <cellStyle name="Normal 9 20 2 2 2 2 2" xfId="21075" xr:uid="{A6D817FB-8CAC-42F5-8F57-B306F043291E}"/>
    <cellStyle name="Normal 9 20 2 2 2 3" xfId="21076" xr:uid="{E8ED4237-6208-4C8C-AD73-AECF78B34480}"/>
    <cellStyle name="Normal 9 20 2 2 2 4" xfId="21077" xr:uid="{7EEA5DE7-E74C-4D63-B29C-DED8BB6A012C}"/>
    <cellStyle name="Normal 9 20 2 2 2 5" xfId="21078" xr:uid="{C08B46BF-945F-4FD6-A46C-E7315B5C50F5}"/>
    <cellStyle name="Normal 9 20 2 2 3" xfId="21079" xr:uid="{96A003F9-2896-4295-9849-1E1496F95605}"/>
    <cellStyle name="Normal 9 20 2 2 3 2" xfId="21080" xr:uid="{5C787411-D817-4C12-8E42-CA1C076F58BF}"/>
    <cellStyle name="Normal 9 20 2 2 4" xfId="21081" xr:uid="{1223D2AB-F351-47BA-A7AD-E17FA7A75F73}"/>
    <cellStyle name="Normal 9 20 2 2 5" xfId="21082" xr:uid="{686ED9C7-523E-4BC5-8AD8-FE50D65C708E}"/>
    <cellStyle name="Normal 9 20 2 2 6" xfId="21083" xr:uid="{E7EF58D6-75F2-48AA-A46D-BDF3DB7D69F5}"/>
    <cellStyle name="Normal 9 20 2 2 7" xfId="21084" xr:uid="{647B0452-EDB0-4959-84B4-EAE243C2AE88}"/>
    <cellStyle name="Normal 9 20 2 2 8" xfId="21085" xr:uid="{A5BEE8AB-32D7-4B17-93D0-7194CDEDD74E}"/>
    <cellStyle name="Normal 9 20 2 2 9" xfId="21086" xr:uid="{D12B9289-E012-4C1C-A15E-DFCE67EAD41D}"/>
    <cellStyle name="Normal 9 20 2 3" xfId="21087" xr:uid="{C30429D1-3E7D-4351-9D71-D4C8F2B302EE}"/>
    <cellStyle name="Normal 9 20 2 3 2" xfId="21088" xr:uid="{5AF436F6-F54B-46DB-8021-9156E87185D7}"/>
    <cellStyle name="Normal 9 20 2 3 2 2" xfId="21089" xr:uid="{307112E8-F26A-44BF-91EA-E46C97D38176}"/>
    <cellStyle name="Normal 9 20 2 3 3" xfId="21090" xr:uid="{AEBC00ED-F3E0-4837-9179-BB81EB129813}"/>
    <cellStyle name="Normal 9 20 2 3 4" xfId="21091" xr:uid="{70F1B8E6-35D8-4E01-AAB8-7DABEF3F7B65}"/>
    <cellStyle name="Normal 9 20 2 3 5" xfId="21092" xr:uid="{17B1D38B-B503-47A2-90A6-FD8BD665D89F}"/>
    <cellStyle name="Normal 9 20 2 4" xfId="21093" xr:uid="{72BD33AF-C565-45BC-8DD9-314593B52912}"/>
    <cellStyle name="Normal 9 20 2 4 2" xfId="21094" xr:uid="{4FC6661F-399B-4DDC-8125-F27D19C1B67F}"/>
    <cellStyle name="Normal 9 20 2 5" xfId="21095" xr:uid="{BB9759C4-DD71-413B-B916-AF6EFFB72F76}"/>
    <cellStyle name="Normal 9 20 2 6" xfId="21096" xr:uid="{A0044ED0-56AD-48D9-B940-274491FF3029}"/>
    <cellStyle name="Normal 9 20 2 7" xfId="21097" xr:uid="{B4FB6CB6-6971-4D6F-8FC8-7472981788C1}"/>
    <cellStyle name="Normal 9 20 2 8" xfId="21098" xr:uid="{F7D39813-F3B2-4D4A-ACA3-7EC7B75BCAF8}"/>
    <cellStyle name="Normal 9 20 2 9" xfId="21099" xr:uid="{12C119C1-2730-4090-B652-D90B960090F9}"/>
    <cellStyle name="Normal 9 20 3" xfId="21100" xr:uid="{6EE2FD3D-E756-4F4E-9D54-E3F125179EA1}"/>
    <cellStyle name="Normal 9 20 3 10" xfId="21101" xr:uid="{A52F9800-5DA7-4898-AEA8-B12450D15228}"/>
    <cellStyle name="Normal 9 20 3 11" xfId="21102" xr:uid="{ADFEBFD5-EDD6-418E-A340-7496B873E2BF}"/>
    <cellStyle name="Normal 9 20 3 2" xfId="21103" xr:uid="{13148EFE-308B-47CA-9027-80B9D1255F39}"/>
    <cellStyle name="Normal 9 20 3 2 2" xfId="21104" xr:uid="{E68A3F0D-80E2-4A01-999C-8AAF6B1EFC6F}"/>
    <cellStyle name="Normal 9 20 3 2 2 2" xfId="21105" xr:uid="{A86CC7BB-ACE1-41FD-A33C-6599604D1FCE}"/>
    <cellStyle name="Normal 9 20 3 2 3" xfId="21106" xr:uid="{582EAF5F-0825-4E20-83BE-28253FCEEE40}"/>
    <cellStyle name="Normal 9 20 3 2 4" xfId="21107" xr:uid="{A456242B-B563-4C1F-8E2B-5DE5F72EF6D2}"/>
    <cellStyle name="Normal 9 20 3 2 5" xfId="21108" xr:uid="{2E134019-9184-44F1-8546-2215800C385D}"/>
    <cellStyle name="Normal 9 20 3 3" xfId="21109" xr:uid="{E6E48D77-C379-4118-B0C2-21323C7F8D3F}"/>
    <cellStyle name="Normal 9 20 3 3 2" xfId="21110" xr:uid="{B64DE82E-D01F-4E82-BB38-9C5A8F01FC6B}"/>
    <cellStyle name="Normal 9 20 3 4" xfId="21111" xr:uid="{7B77CB28-4302-412A-AFAD-DEC6F07C0E87}"/>
    <cellStyle name="Normal 9 20 3 5" xfId="21112" xr:uid="{F922C0ED-4921-4801-AF32-CA047D01B72E}"/>
    <cellStyle name="Normal 9 20 3 6" xfId="21113" xr:uid="{7C18EC25-3561-40E5-B339-3E1D946B9C62}"/>
    <cellStyle name="Normal 9 20 3 7" xfId="21114" xr:uid="{8D155055-CE09-47DA-87BD-E6C7EEF38887}"/>
    <cellStyle name="Normal 9 20 3 8" xfId="21115" xr:uid="{DCE02C85-B489-46EE-9029-91D7651A6339}"/>
    <cellStyle name="Normal 9 20 3 9" xfId="21116" xr:uid="{8CF662AD-9D2A-46C4-A1D6-04BC02BCEFC6}"/>
    <cellStyle name="Normal 9 20 4" xfId="21117" xr:uid="{92BE3C47-406C-4B7B-BA53-85BE3A2CBE2F}"/>
    <cellStyle name="Normal 9 20 4 2" xfId="21118" xr:uid="{BE25EA6C-1587-4637-A02A-714C277860B7}"/>
    <cellStyle name="Normal 9 20 4 2 2" xfId="21119" xr:uid="{0633D44D-8212-455B-B40D-B02629648CB6}"/>
    <cellStyle name="Normal 9 20 4 3" xfId="21120" xr:uid="{A1F996BC-C788-4C57-AF95-E23A8FE061BE}"/>
    <cellStyle name="Normal 9 20 4 4" xfId="21121" xr:uid="{6397A222-C39B-4DCC-BAC1-842267BB66C0}"/>
    <cellStyle name="Normal 9 20 4 5" xfId="21122" xr:uid="{8D548D70-9F05-481D-B1BE-761211B6E4C5}"/>
    <cellStyle name="Normal 9 20 5" xfId="21123" xr:uid="{37993A2E-83FF-44AA-8166-46551295DE00}"/>
    <cellStyle name="Normal 9 20 5 2" xfId="21124" xr:uid="{81E0F8DB-E77D-47D5-AE0D-78F456D6CC79}"/>
    <cellStyle name="Normal 9 20 6" xfId="21125" xr:uid="{F81D4F75-5021-4B88-A110-06EC4D1A0ADE}"/>
    <cellStyle name="Normal 9 20 7" xfId="21126" xr:uid="{34113ECB-2263-4A91-A202-CF2B9F49775C}"/>
    <cellStyle name="Normal 9 20 8" xfId="21127" xr:uid="{1EE3835B-4B5E-4262-A160-D49CED130BA8}"/>
    <cellStyle name="Normal 9 20 9" xfId="21128" xr:uid="{7CB0F457-CDA3-4601-8CA2-037045F9E6B8}"/>
    <cellStyle name="Normal 9 21" xfId="21129" xr:uid="{1AA6B92D-DEDC-429C-B2A0-9FD6AA5B7109}"/>
    <cellStyle name="Normal 9 21 10" xfId="21130" xr:uid="{1922A26B-2BD1-4F12-BBAA-F29BC97FB666}"/>
    <cellStyle name="Normal 9 21 11" xfId="21131" xr:uid="{51A915CE-A075-4EF2-BC4F-D66ABE338EEA}"/>
    <cellStyle name="Normal 9 21 12" xfId="21132" xr:uid="{7635050C-B3DA-4D41-A830-69F4CC32289E}"/>
    <cellStyle name="Normal 9 21 13" xfId="21133" xr:uid="{7672741B-045B-4F2E-BD1C-DFC800E23C1F}"/>
    <cellStyle name="Normal 9 21 14" xfId="21134" xr:uid="{429EF0E4-185E-40F2-8E20-397FA6D666A2}"/>
    <cellStyle name="Normal 9 21 2" xfId="21135" xr:uid="{D1C65843-BA73-4014-8E49-DC0BBC5451D1}"/>
    <cellStyle name="Normal 9 21 2 10" xfId="21136" xr:uid="{9F985104-D48A-45BB-AFF4-36BA2B2A19DA}"/>
    <cellStyle name="Normal 9 21 2 11" xfId="21137" xr:uid="{2E835FC2-DC1D-4B4D-8C16-96EAEAF96D83}"/>
    <cellStyle name="Normal 9 21 2 12" xfId="21138" xr:uid="{D3C546C8-DB88-4F8B-9E49-82032D0FE795}"/>
    <cellStyle name="Normal 9 21 2 2" xfId="21139" xr:uid="{B25AB319-7EF8-427C-8248-6B5264DA1465}"/>
    <cellStyle name="Normal 9 21 2 2 10" xfId="21140" xr:uid="{9165CA31-4E05-4100-AC8D-FAD810411782}"/>
    <cellStyle name="Normal 9 21 2 2 11" xfId="21141" xr:uid="{0F346ABE-2B98-4084-A0A1-4AD12D2828E7}"/>
    <cellStyle name="Normal 9 21 2 2 2" xfId="21142" xr:uid="{EFDB8AD6-7D15-4C27-BFA7-1F70C6699583}"/>
    <cellStyle name="Normal 9 21 2 2 2 2" xfId="21143" xr:uid="{047D450A-8607-404E-BA3B-862B6C533091}"/>
    <cellStyle name="Normal 9 21 2 2 2 2 2" xfId="21144" xr:uid="{C60C2DDE-4AE8-46DC-ADAF-0D350CB4212E}"/>
    <cellStyle name="Normal 9 21 2 2 2 3" xfId="21145" xr:uid="{28435253-8EC8-4D66-9868-8123920223C9}"/>
    <cellStyle name="Normal 9 21 2 2 2 4" xfId="21146" xr:uid="{A5D18116-E7EF-4CED-9A48-AD7DA908597A}"/>
    <cellStyle name="Normal 9 21 2 2 2 5" xfId="21147" xr:uid="{D41E6D06-D01D-49D7-A1C0-259BD3A89EE5}"/>
    <cellStyle name="Normal 9 21 2 2 3" xfId="21148" xr:uid="{26D8181F-8B42-475B-9669-F3B35CD5B6F0}"/>
    <cellStyle name="Normal 9 21 2 2 3 2" xfId="21149" xr:uid="{3D08AA02-68C9-4315-898E-2C08AEAFED4C}"/>
    <cellStyle name="Normal 9 21 2 2 4" xfId="21150" xr:uid="{E55DFF9E-CC59-4B6D-BCBA-7383C8F9AAFC}"/>
    <cellStyle name="Normal 9 21 2 2 5" xfId="21151" xr:uid="{F6A6E2EA-70FA-4A2E-8F5A-7CD4780758E6}"/>
    <cellStyle name="Normal 9 21 2 2 6" xfId="21152" xr:uid="{3127B509-B38B-47AB-8ECE-D72CB39445AB}"/>
    <cellStyle name="Normal 9 21 2 2 7" xfId="21153" xr:uid="{3EDA2A7F-EBCC-4FCC-99CB-F9210C60A4BC}"/>
    <cellStyle name="Normal 9 21 2 2 8" xfId="21154" xr:uid="{600B5DF0-D4D7-494C-98B0-0965C3DF68BF}"/>
    <cellStyle name="Normal 9 21 2 2 9" xfId="21155" xr:uid="{7988014C-98AB-4815-AA9C-C9BC69F1D7D5}"/>
    <cellStyle name="Normal 9 21 2 3" xfId="21156" xr:uid="{B52405BA-B6E5-46C4-AABA-3E0161E435EA}"/>
    <cellStyle name="Normal 9 21 2 3 2" xfId="21157" xr:uid="{4D3C4BE0-9A29-46E0-8397-A829494BD966}"/>
    <cellStyle name="Normal 9 21 2 3 2 2" xfId="21158" xr:uid="{F0FB26DD-9AA8-4DAA-BE63-B1519825BBA5}"/>
    <cellStyle name="Normal 9 21 2 3 3" xfId="21159" xr:uid="{E104C846-739D-48E9-906C-E47C1CB45577}"/>
    <cellStyle name="Normal 9 21 2 3 4" xfId="21160" xr:uid="{67F45C1F-A52B-4C56-BBFC-454BB1083E3D}"/>
    <cellStyle name="Normal 9 21 2 3 5" xfId="21161" xr:uid="{D3757B5F-17CA-4EEC-9F09-BA9B060BE213}"/>
    <cellStyle name="Normal 9 21 2 4" xfId="21162" xr:uid="{43B413E9-FDC1-4D27-8DCB-79063E46E6E5}"/>
    <cellStyle name="Normal 9 21 2 4 2" xfId="21163" xr:uid="{95005844-0D7A-4EA2-B553-5D924B060851}"/>
    <cellStyle name="Normal 9 21 2 5" xfId="21164" xr:uid="{CCD1EF1F-12AD-4CD0-9825-69610FE82C0C}"/>
    <cellStyle name="Normal 9 21 2 6" xfId="21165" xr:uid="{B570D955-5204-4BD6-9B20-934986BBBF99}"/>
    <cellStyle name="Normal 9 21 2 7" xfId="21166" xr:uid="{81793A88-D615-4953-9096-7C03964149B7}"/>
    <cellStyle name="Normal 9 21 2 8" xfId="21167" xr:uid="{61FB28B3-A488-465F-8459-3717FCFA81A4}"/>
    <cellStyle name="Normal 9 21 2 9" xfId="21168" xr:uid="{387AAD5D-0A5F-4AC2-8D18-C2FC50647A1C}"/>
    <cellStyle name="Normal 9 21 3" xfId="21169" xr:uid="{FD56C08F-EE9D-4CAD-A8ED-24BBB8484D2D}"/>
    <cellStyle name="Normal 9 21 3 10" xfId="21170" xr:uid="{8411FF2C-3819-45C8-8EED-EC4459129818}"/>
    <cellStyle name="Normal 9 21 3 11" xfId="21171" xr:uid="{AD42D7D2-6C2B-4AE0-A86C-B95051DA52EB}"/>
    <cellStyle name="Normal 9 21 3 2" xfId="21172" xr:uid="{BF949F26-41F4-43B5-82E4-7ACB8E229FD9}"/>
    <cellStyle name="Normal 9 21 3 2 2" xfId="21173" xr:uid="{2AF32445-13C8-44B2-AFF5-D1EE8E8DDC68}"/>
    <cellStyle name="Normal 9 21 3 2 2 2" xfId="21174" xr:uid="{56C550CE-17D9-42C1-B6E0-9D4B8D0CBE7B}"/>
    <cellStyle name="Normal 9 21 3 2 3" xfId="21175" xr:uid="{42318605-8BEC-4BDB-8901-DBD6D886AF38}"/>
    <cellStyle name="Normal 9 21 3 2 4" xfId="21176" xr:uid="{34551633-D5D5-448F-883E-C9C60076FB13}"/>
    <cellStyle name="Normal 9 21 3 2 5" xfId="21177" xr:uid="{B0F8877A-4B59-4778-83EB-AFC51A10F9C2}"/>
    <cellStyle name="Normal 9 21 3 3" xfId="21178" xr:uid="{6F9C2161-DC6C-4729-9CCA-FE1291D647F0}"/>
    <cellStyle name="Normal 9 21 3 3 2" xfId="21179" xr:uid="{32A40851-FE12-4EDC-8FB8-F74F4D029647}"/>
    <cellStyle name="Normal 9 21 3 4" xfId="21180" xr:uid="{049C2F51-B29C-4E98-9609-99258A10308C}"/>
    <cellStyle name="Normal 9 21 3 5" xfId="21181" xr:uid="{21F77D54-F9F9-4674-93BF-F46BEE1E8A96}"/>
    <cellStyle name="Normal 9 21 3 6" xfId="21182" xr:uid="{4C68C297-BB69-4F62-9EB5-4FF68E898FAE}"/>
    <cellStyle name="Normal 9 21 3 7" xfId="21183" xr:uid="{6AE44AFB-86FC-4F35-8B45-3F148AB51A3F}"/>
    <cellStyle name="Normal 9 21 3 8" xfId="21184" xr:uid="{0ECA5262-A010-4CE8-A611-B3ABD5658313}"/>
    <cellStyle name="Normal 9 21 3 9" xfId="21185" xr:uid="{AEA9B0E2-652C-482A-8996-1C8B1327CDDD}"/>
    <cellStyle name="Normal 9 21 4" xfId="21186" xr:uid="{B54AE1E4-4B9C-431D-A96D-95BD0EAC2EA3}"/>
    <cellStyle name="Normal 9 21 4 2" xfId="21187" xr:uid="{B84CAD8F-1D3D-441A-BD97-D7940FDECCFF}"/>
    <cellStyle name="Normal 9 21 4 2 2" xfId="21188" xr:uid="{496E0609-089C-4D47-AE68-D7B0E546D4D0}"/>
    <cellStyle name="Normal 9 21 4 3" xfId="21189" xr:uid="{DDC1F702-5F1F-4BF9-9EF8-1C93B13D1D30}"/>
    <cellStyle name="Normal 9 21 4 4" xfId="21190" xr:uid="{DFAAB68A-97E3-4703-A684-815CC4A86F8B}"/>
    <cellStyle name="Normal 9 21 4 5" xfId="21191" xr:uid="{06D81B35-0C83-42E2-8489-5B73559F6F32}"/>
    <cellStyle name="Normal 9 21 5" xfId="21192" xr:uid="{5BCF44ED-1FC7-48AE-81BC-1497DEF023C7}"/>
    <cellStyle name="Normal 9 21 5 2" xfId="21193" xr:uid="{883AC769-56B4-42D7-BC25-FBF4F872F711}"/>
    <cellStyle name="Normal 9 21 6" xfId="21194" xr:uid="{1D94D699-4C6E-4998-BE22-9E8FEFE3F45D}"/>
    <cellStyle name="Normal 9 21 7" xfId="21195" xr:uid="{FC49390C-04EF-421C-BFF3-5E995A59F385}"/>
    <cellStyle name="Normal 9 21 8" xfId="21196" xr:uid="{C0A34532-999A-4438-88E1-AA720314781E}"/>
    <cellStyle name="Normal 9 21 9" xfId="21197" xr:uid="{0DC1C391-53ED-4D0D-89FE-CBBEFCE64932}"/>
    <cellStyle name="Normal 9 22" xfId="21198" xr:uid="{CFA7EC30-EB41-465F-ACD8-F0816DF226D0}"/>
    <cellStyle name="Normal 9 23" xfId="21199" xr:uid="{9BC4FB62-B70C-423C-8ED5-E0B772DF6246}"/>
    <cellStyle name="Normal 9 24" xfId="21200" xr:uid="{8746B149-A98D-4C64-BF09-E691128B8B17}"/>
    <cellStyle name="Normal 9 25" xfId="21201" xr:uid="{6A1D67D5-4836-4E67-990F-3CA4484FA952}"/>
    <cellStyle name="Normal 9 26" xfId="21202" xr:uid="{E06B49BA-1DBD-4ADF-9774-ABD1DE271644}"/>
    <cellStyle name="Normal 9 27" xfId="21203" xr:uid="{09BADE69-CF03-4282-9C95-7AC0ED13F7D0}"/>
    <cellStyle name="Normal 9 28" xfId="21204" xr:uid="{CE168A6D-55EE-4FC6-A17F-FB2F247DF373}"/>
    <cellStyle name="Normal 9 29" xfId="21205" xr:uid="{CCC53FF8-3FA1-40F6-A629-50A660E163EF}"/>
    <cellStyle name="Normal 9 3" xfId="21206" xr:uid="{4B76C721-61FF-47A4-A2CC-1CC22EC59E42}"/>
    <cellStyle name="Normal 9 3 10" xfId="21207" xr:uid="{FF768502-C256-4EE2-8FB0-B338DCD73A36}"/>
    <cellStyle name="Normal 9 3 11" xfId="21208" xr:uid="{ECDC2F63-D411-47D3-936D-50D446D58DD6}"/>
    <cellStyle name="Normal 9 3 12" xfId="21209" xr:uid="{B4D4570E-B0BE-444C-B0F1-35AA2AE98C16}"/>
    <cellStyle name="Normal 9 3 13" xfId="21210" xr:uid="{75D29D14-5C34-4CA0-AB62-D35CCA01296F}"/>
    <cellStyle name="Normal 9 3 14" xfId="21211" xr:uid="{4B22233A-7627-41E9-917D-CB22DA0F6EC3}"/>
    <cellStyle name="Normal 9 3 15" xfId="21212" xr:uid="{84E1CD8D-B9C9-464A-9359-09AC7EA07177}"/>
    <cellStyle name="Normal 9 3 2" xfId="21213" xr:uid="{A280A221-5D51-46D0-9254-978C61A6A398}"/>
    <cellStyle name="Normal 9 3 2 10" xfId="21214" xr:uid="{6C6D6CA8-94DA-4ECB-93AA-16878BE03B19}"/>
    <cellStyle name="Normal 9 3 2 11" xfId="21215" xr:uid="{CE6C9C42-431A-4AB6-ABF6-8684EDF35FFF}"/>
    <cellStyle name="Normal 9 3 2 12" xfId="21216" xr:uid="{0EB0BDF8-D032-4093-852C-ACB55F5C8403}"/>
    <cellStyle name="Normal 9 3 2 13" xfId="21217" xr:uid="{EC101468-0EA7-4979-A6BA-7359928B38BA}"/>
    <cellStyle name="Normal 9 3 2 2" xfId="21218" xr:uid="{0FF88ADA-7B29-40E5-8606-EF612B2ADC1C}"/>
    <cellStyle name="Normal 9 3 2 2 10" xfId="21219" xr:uid="{7E92836D-3B72-4799-ACE0-7D6A8DF882C6}"/>
    <cellStyle name="Normal 9 3 2 2 11" xfId="21220" xr:uid="{536A54FB-CC97-4C24-8F12-EF94B91F4BC0}"/>
    <cellStyle name="Normal 9 3 2 2 2" xfId="21221" xr:uid="{A8BB4BF3-E374-4571-A65C-26B475136030}"/>
    <cellStyle name="Normal 9 3 2 2 2 2" xfId="21222" xr:uid="{329DE59E-089A-4224-B373-6B4EEC45334E}"/>
    <cellStyle name="Normal 9 3 2 2 2 2 2" xfId="21223" xr:uid="{A95590EB-53CE-475B-9D45-77C53F0B9667}"/>
    <cellStyle name="Normal 9 3 2 2 2 3" xfId="21224" xr:uid="{123D3019-AADF-475E-B3C6-3F5D4C540960}"/>
    <cellStyle name="Normal 9 3 2 2 2 4" xfId="21225" xr:uid="{77FAAB3F-0DD5-4942-A2A8-D27810A50D2E}"/>
    <cellStyle name="Normal 9 3 2 2 2 5" xfId="21226" xr:uid="{3BF69D7F-19CC-4061-80B2-28C14186F134}"/>
    <cellStyle name="Normal 9 3 2 2 3" xfId="21227" xr:uid="{9AEE82D9-AD50-418C-B0EB-8BF1F5E8F25B}"/>
    <cellStyle name="Normal 9 3 2 2 3 2" xfId="21228" xr:uid="{3393AD5F-5CE1-46A7-AA95-468FEBEAA363}"/>
    <cellStyle name="Normal 9 3 2 2 4" xfId="21229" xr:uid="{F5A1FC51-6043-4589-BA6B-BDA4AB0540D8}"/>
    <cellStyle name="Normal 9 3 2 2 5" xfId="21230" xr:uid="{09B6A103-EE2A-4044-ABED-928E2D90A5BD}"/>
    <cellStyle name="Normal 9 3 2 2 6" xfId="21231" xr:uid="{01BFBCDB-1251-4692-B977-559E4ABA516F}"/>
    <cellStyle name="Normal 9 3 2 2 7" xfId="21232" xr:uid="{88FC405D-6BDD-4A13-8F57-968061FDE762}"/>
    <cellStyle name="Normal 9 3 2 2 8" xfId="21233" xr:uid="{2AC53841-CC57-4815-8359-D4C9B47C454A}"/>
    <cellStyle name="Normal 9 3 2 2 9" xfId="21234" xr:uid="{C3C5B520-3AC0-4173-B32A-E38251654D7D}"/>
    <cellStyle name="Normal 9 3 2 3" xfId="21235" xr:uid="{82ED1B2D-E026-4F92-964D-CFDEF1C2DCBA}"/>
    <cellStyle name="Normal 9 3 2 3 2" xfId="21236" xr:uid="{41675B60-0654-4738-8675-A404E4E97865}"/>
    <cellStyle name="Normal 9 3 2 3 2 2" xfId="21237" xr:uid="{0AC724DB-D09A-4832-BE40-5B0CBC3EDA3E}"/>
    <cellStyle name="Normal 9 3 2 3 3" xfId="21238" xr:uid="{44DC3FA3-BB2F-4A40-BBCF-B10A18BAB771}"/>
    <cellStyle name="Normal 9 3 2 3 4" xfId="21239" xr:uid="{57DAF45B-84F8-4C38-B407-7FB927F56175}"/>
    <cellStyle name="Normal 9 3 2 3 5" xfId="21240" xr:uid="{998EF4A0-4516-4A75-ACEE-A306CA47B2CF}"/>
    <cellStyle name="Normal 9 3 2 4" xfId="21241" xr:uid="{617E9E88-F9BB-450C-9943-C4D49AA5E5BB}"/>
    <cellStyle name="Normal 9 3 2 4 2" xfId="21242" xr:uid="{A469AF58-6A4F-4BF8-AA00-41D135AC1714}"/>
    <cellStyle name="Normal 9 3 2 5" xfId="21243" xr:uid="{69CD51B9-960C-4171-9C2C-C9CA77007147}"/>
    <cellStyle name="Normal 9 3 2 6" xfId="21244" xr:uid="{8E6E920A-7542-4647-9878-9B1E2DABF1D8}"/>
    <cellStyle name="Normal 9 3 2 7" xfId="21245" xr:uid="{660B1BF3-0D55-4A81-B317-C034A2F33B5E}"/>
    <cellStyle name="Normal 9 3 2 8" xfId="21246" xr:uid="{6C508746-1DF3-4E88-B4B4-D1118E2C57AC}"/>
    <cellStyle name="Normal 9 3 2 9" xfId="21247" xr:uid="{1051CAC0-9988-40BE-829A-4A64EF08EB5B}"/>
    <cellStyle name="Normal 9 3 3" xfId="21248" xr:uid="{412EE53F-494B-4829-B195-EFF4460CB995}"/>
    <cellStyle name="Normal 9 3 3 10" xfId="21249" xr:uid="{0924C791-59D7-4FED-9B10-F54578BD6686}"/>
    <cellStyle name="Normal 9 3 3 11" xfId="21250" xr:uid="{AFEFC198-BB2A-4770-82FC-566D7F731EE7}"/>
    <cellStyle name="Normal 9 3 3 2" xfId="21251" xr:uid="{23EF8164-8B31-4CD0-A24A-E6EA314D2DC3}"/>
    <cellStyle name="Normal 9 3 3 2 2" xfId="21252" xr:uid="{DC6541DC-6CFA-41E7-B4B1-1E3DB008311F}"/>
    <cellStyle name="Normal 9 3 3 2 2 2" xfId="21253" xr:uid="{023E8A0F-F56C-491F-A279-6E46E692D4C7}"/>
    <cellStyle name="Normal 9 3 3 2 3" xfId="21254" xr:uid="{612D5729-AF8D-48FE-80AE-F212CFEF58C1}"/>
    <cellStyle name="Normal 9 3 3 2 4" xfId="21255" xr:uid="{883EE462-0366-451A-BDC9-63B67B607BF1}"/>
    <cellStyle name="Normal 9 3 3 2 5" xfId="21256" xr:uid="{ACD35FCF-CB87-4F56-99DD-7BBEE198629F}"/>
    <cellStyle name="Normal 9 3 3 3" xfId="21257" xr:uid="{67633ACA-5333-45F6-B465-A79B50A68F33}"/>
    <cellStyle name="Normal 9 3 3 3 2" xfId="21258" xr:uid="{D82A1CA7-7288-4FF0-8F0E-14D40D0F6FB4}"/>
    <cellStyle name="Normal 9 3 3 4" xfId="21259" xr:uid="{FD031A4F-3931-4A68-8ADF-C97ED0AB8AC4}"/>
    <cellStyle name="Normal 9 3 3 5" xfId="21260" xr:uid="{A399382B-1AD5-4494-9009-A898F179EA97}"/>
    <cellStyle name="Normal 9 3 3 6" xfId="21261" xr:uid="{EFB5BF10-BEEB-43C8-A665-2998B4F775EE}"/>
    <cellStyle name="Normal 9 3 3 7" xfId="21262" xr:uid="{E0403247-ADF4-47B6-B9DA-6B286E550312}"/>
    <cellStyle name="Normal 9 3 3 8" xfId="21263" xr:uid="{6D0CC9F5-747C-4049-B5C7-39926517721B}"/>
    <cellStyle name="Normal 9 3 3 9" xfId="21264" xr:uid="{CE5341D3-BDBB-4165-BFE8-67406556C8AC}"/>
    <cellStyle name="Normal 9 3 4" xfId="21265" xr:uid="{0789E378-98E2-4DF3-A022-531800E4B67F}"/>
    <cellStyle name="Normal 9 3 4 2" xfId="21266" xr:uid="{7D5212C2-0CDF-431C-B344-7153C7E9442D}"/>
    <cellStyle name="Normal 9 3 4 2 2" xfId="21267" xr:uid="{6CFD9B75-3695-4430-900B-CB882FDB0113}"/>
    <cellStyle name="Normal 9 3 4 3" xfId="21268" xr:uid="{224B43A8-E85C-4355-8EE0-CB8ED52D42B9}"/>
    <cellStyle name="Normal 9 3 4 4" xfId="21269" xr:uid="{47611BA1-DAF9-4BEE-A72C-770E010A1CDB}"/>
    <cellStyle name="Normal 9 3 4 5" xfId="21270" xr:uid="{7690D602-BCAF-4DE9-88BE-926A7AFB0C78}"/>
    <cellStyle name="Normal 9 3 5" xfId="21271" xr:uid="{B69E6E98-E869-434A-A95B-8FDB63857C54}"/>
    <cellStyle name="Normal 9 3 5 2" xfId="21272" xr:uid="{C450BD97-5065-40EC-A0F3-D84A244E95F2}"/>
    <cellStyle name="Normal 9 3 6" xfId="21273" xr:uid="{5F68E141-27D6-4701-ADE2-09FD53694402}"/>
    <cellStyle name="Normal 9 3 7" xfId="21274" xr:uid="{99842204-E283-4FCC-A2FC-2911F3C5B1D4}"/>
    <cellStyle name="Normal 9 3 8" xfId="21275" xr:uid="{F8AF44F4-2A23-40E8-B97C-3843535A049D}"/>
    <cellStyle name="Normal 9 3 9" xfId="21276" xr:uid="{74FCA1F9-2B64-429C-8A41-0C36A9E7CEFC}"/>
    <cellStyle name="Normal 9 30" xfId="21277" xr:uid="{57859F7F-06A9-4124-9B44-BE3F78543DBA}"/>
    <cellStyle name="Normal 9 4" xfId="21278" xr:uid="{8CA93E00-BA0D-4380-9BE4-7524FAEA4043}"/>
    <cellStyle name="Normal 9 4 10" xfId="21279" xr:uid="{6047AB45-C1B8-4C4C-A2C9-66177240A7C0}"/>
    <cellStyle name="Normal 9 4 11" xfId="21280" xr:uid="{0A0BBABA-AC5F-4790-B420-B822F5C8F20F}"/>
    <cellStyle name="Normal 9 4 12" xfId="21281" xr:uid="{6A21C6A6-B381-451A-9E58-D8D581EB6062}"/>
    <cellStyle name="Normal 9 4 13" xfId="21282" xr:uid="{ECB49886-1A5C-497A-B1FB-B7CC85E2EDA9}"/>
    <cellStyle name="Normal 9 4 14" xfId="21283" xr:uid="{11DE2715-4B20-47B6-AFCF-98267C76E335}"/>
    <cellStyle name="Normal 9 4 2" xfId="21284" xr:uid="{9F281B84-6626-4EAF-979F-E11C3DBE6A84}"/>
    <cellStyle name="Normal 9 4 2 10" xfId="21285" xr:uid="{B4D04492-78E1-4C91-9D4C-146FD836EB76}"/>
    <cellStyle name="Normal 9 4 2 11" xfId="21286" xr:uid="{052669B7-D5EB-490E-A469-CF08289FCB74}"/>
    <cellStyle name="Normal 9 4 2 12" xfId="21287" xr:uid="{0C08F2F3-922D-44B1-964A-9EF1AAC2C0A6}"/>
    <cellStyle name="Normal 9 4 2 13" xfId="21288" xr:uid="{DFC76DA0-C3B8-447D-9D14-2EDF1B6DC6FB}"/>
    <cellStyle name="Normal 9 4 2 2" xfId="21289" xr:uid="{65C7F5B3-FA18-4A10-B85A-CCA0A9842D1F}"/>
    <cellStyle name="Normal 9 4 2 2 10" xfId="21290" xr:uid="{92216F99-50DC-4BDA-8512-FEBF28D52EEB}"/>
    <cellStyle name="Normal 9 4 2 2 11" xfId="21291" xr:uid="{52E3710E-D1C5-4DAC-9EA2-8CAE62F3ECBA}"/>
    <cellStyle name="Normal 9 4 2 2 2" xfId="21292" xr:uid="{D12C1F17-43F8-4EDF-B017-7656BA5EE06B}"/>
    <cellStyle name="Normal 9 4 2 2 2 2" xfId="21293" xr:uid="{D24CF505-9528-42E0-B048-FF68B76C0AC0}"/>
    <cellStyle name="Normal 9 4 2 2 2 2 2" xfId="21294" xr:uid="{AA96D505-3CFC-4680-BEC4-83087408FF7C}"/>
    <cellStyle name="Normal 9 4 2 2 2 3" xfId="21295" xr:uid="{2A612C54-3352-4FD1-8A3C-FFAA3572D17C}"/>
    <cellStyle name="Normal 9 4 2 2 2 4" xfId="21296" xr:uid="{32887F4F-BF3B-4847-8BDC-7D44E72567CC}"/>
    <cellStyle name="Normal 9 4 2 2 2 5" xfId="21297" xr:uid="{6FA4C89F-F4A4-4E3E-9D21-4A2FB149B5CD}"/>
    <cellStyle name="Normal 9 4 2 2 3" xfId="21298" xr:uid="{5650C1C5-90A9-49AF-BFCF-5E6CC8EE0C77}"/>
    <cellStyle name="Normal 9 4 2 2 3 2" xfId="21299" xr:uid="{11FBBE4C-62F0-4CDF-A48D-864A76267A14}"/>
    <cellStyle name="Normal 9 4 2 2 4" xfId="21300" xr:uid="{C16BFBF9-535F-4257-86E8-5678D54B2CF4}"/>
    <cellStyle name="Normal 9 4 2 2 5" xfId="21301" xr:uid="{FF5C0B80-6EA5-4B66-A1A0-B7C86185E5BE}"/>
    <cellStyle name="Normal 9 4 2 2 6" xfId="21302" xr:uid="{7867F630-5465-40A9-BABF-FEF01EBDFD0A}"/>
    <cellStyle name="Normal 9 4 2 2 7" xfId="21303" xr:uid="{44B3A709-399D-4F06-B1E5-682B96CDA654}"/>
    <cellStyle name="Normal 9 4 2 2 8" xfId="21304" xr:uid="{3F5E243B-3B9E-47BA-9DD0-52B82300FF6F}"/>
    <cellStyle name="Normal 9 4 2 2 9" xfId="21305" xr:uid="{E16888E6-8D82-491B-AF17-F79005A83973}"/>
    <cellStyle name="Normal 9 4 2 3" xfId="21306" xr:uid="{54AA7A9E-3D9E-4B17-812B-1BE0B2106DE6}"/>
    <cellStyle name="Normal 9 4 2 3 2" xfId="21307" xr:uid="{0E29DB64-52D0-432C-A37A-3B208C7364D4}"/>
    <cellStyle name="Normal 9 4 2 3 2 2" xfId="21308" xr:uid="{F74B02C8-E4D0-4305-A8E1-D6323BF4DE72}"/>
    <cellStyle name="Normal 9 4 2 3 3" xfId="21309" xr:uid="{1C07FB37-5AAF-4C62-A27C-14CF6AAF2B69}"/>
    <cellStyle name="Normal 9 4 2 3 4" xfId="21310" xr:uid="{EB45BFB8-E72C-47FE-A7E4-F87DC090C53C}"/>
    <cellStyle name="Normal 9 4 2 3 5" xfId="21311" xr:uid="{2612BBA8-72DE-4833-AE7C-F0FD835EE5EB}"/>
    <cellStyle name="Normal 9 4 2 4" xfId="21312" xr:uid="{ECC37775-9D22-4136-83AB-99C1DF06F28C}"/>
    <cellStyle name="Normal 9 4 2 4 2" xfId="21313" xr:uid="{192FF994-4012-42EC-8E7A-8C40744197FB}"/>
    <cellStyle name="Normal 9 4 2 5" xfId="21314" xr:uid="{04F71B08-262E-4939-9367-FCA385152ECB}"/>
    <cellStyle name="Normal 9 4 2 6" xfId="21315" xr:uid="{94D23969-6796-447B-814D-1927D83A3DAC}"/>
    <cellStyle name="Normal 9 4 2 7" xfId="21316" xr:uid="{7BC97033-AE5D-4500-BC1F-225A29375921}"/>
    <cellStyle name="Normal 9 4 2 8" xfId="21317" xr:uid="{449BF91F-C2EE-4147-8851-6AB1AF8246B8}"/>
    <cellStyle name="Normal 9 4 2 9" xfId="21318" xr:uid="{F6CB8ED1-721F-4B5F-B8A0-A495D497EC34}"/>
    <cellStyle name="Normal 9 4 3" xfId="21319" xr:uid="{21ED17AE-CA69-486B-9C83-2BD213FE95FD}"/>
    <cellStyle name="Normal 9 4 3 10" xfId="21320" xr:uid="{4FB0500F-608B-4F91-9BE4-20608A7E8308}"/>
    <cellStyle name="Normal 9 4 3 11" xfId="21321" xr:uid="{D24EA3FF-95CE-4E55-96C3-A70D2F742CD2}"/>
    <cellStyle name="Normal 9 4 3 2" xfId="21322" xr:uid="{E21ED69D-9269-416B-8EE3-C3E101A36A2A}"/>
    <cellStyle name="Normal 9 4 3 2 2" xfId="21323" xr:uid="{4F7DC058-4011-4391-A85E-0AEA67E7E782}"/>
    <cellStyle name="Normal 9 4 3 2 2 2" xfId="21324" xr:uid="{74379630-D440-4F08-AC5E-ECD1F60F7F4C}"/>
    <cellStyle name="Normal 9 4 3 2 3" xfId="21325" xr:uid="{7AA34DE2-79B3-49AA-8D67-FFC2AF312E99}"/>
    <cellStyle name="Normal 9 4 3 2 4" xfId="21326" xr:uid="{DAB2ACA0-FCD8-43C8-925A-B268A0931B46}"/>
    <cellStyle name="Normal 9 4 3 2 5" xfId="21327" xr:uid="{6AAAB068-8CB2-4775-9A5E-853538785704}"/>
    <cellStyle name="Normal 9 4 3 3" xfId="21328" xr:uid="{55B5F6D3-12AA-4569-8DB1-B9CBBAB032B7}"/>
    <cellStyle name="Normal 9 4 3 3 2" xfId="21329" xr:uid="{3D2BB67A-9995-4E43-9C6E-CD5E961F3249}"/>
    <cellStyle name="Normal 9 4 3 4" xfId="21330" xr:uid="{ABCBA637-A3A4-4604-B894-B07514EA688C}"/>
    <cellStyle name="Normal 9 4 3 5" xfId="21331" xr:uid="{C426B38C-54EC-423D-921A-28F190AD0B22}"/>
    <cellStyle name="Normal 9 4 3 6" xfId="21332" xr:uid="{014BF932-65F6-4EBA-9A84-0A92D4D036DF}"/>
    <cellStyle name="Normal 9 4 3 7" xfId="21333" xr:uid="{B7DBA630-125C-4114-B2A0-4E2E3776430D}"/>
    <cellStyle name="Normal 9 4 3 8" xfId="21334" xr:uid="{146EF9AE-3B1F-450A-902D-59DEA0D10ACC}"/>
    <cellStyle name="Normal 9 4 3 9" xfId="21335" xr:uid="{A497EC28-451F-4464-8B6C-7E2635E9F983}"/>
    <cellStyle name="Normal 9 4 4" xfId="21336" xr:uid="{0246D61D-5139-4D50-A952-41DC682729D6}"/>
    <cellStyle name="Normal 9 4 4 2" xfId="21337" xr:uid="{DE7D9CCB-5E02-4335-8332-ABF8303EDE69}"/>
    <cellStyle name="Normal 9 4 4 2 2" xfId="21338" xr:uid="{2817A8DA-7E64-449F-B5D9-369B20FA8AB9}"/>
    <cellStyle name="Normal 9 4 4 3" xfId="21339" xr:uid="{9DF05D27-C8CD-4867-A677-733611D1675E}"/>
    <cellStyle name="Normal 9 4 4 4" xfId="21340" xr:uid="{3300F6A6-2818-4876-8F8D-69C030A80A4E}"/>
    <cellStyle name="Normal 9 4 4 5" xfId="21341" xr:uid="{DCA5E35C-7CE0-458B-9E4A-E44F430C7587}"/>
    <cellStyle name="Normal 9 4 5" xfId="21342" xr:uid="{7AD580CD-FA16-4092-A7C0-55D9AE15BFDC}"/>
    <cellStyle name="Normal 9 4 5 2" xfId="21343" xr:uid="{D72D093C-5F1D-4787-9C44-2DEB6A0D9CDF}"/>
    <cellStyle name="Normal 9 4 6" xfId="21344" xr:uid="{E4148F9A-5B59-4A7F-9949-FC53083720E5}"/>
    <cellStyle name="Normal 9 4 7" xfId="21345" xr:uid="{9EE5901B-8958-42B3-B891-1EBBF85CB531}"/>
    <cellStyle name="Normal 9 4 8" xfId="21346" xr:uid="{1ECAE66D-8078-4AFA-81D0-BB0E01BF0929}"/>
    <cellStyle name="Normal 9 4 9" xfId="21347" xr:uid="{D3A995E7-6345-47FA-8477-B678C43249E6}"/>
    <cellStyle name="Normal 9 5" xfId="21348" xr:uid="{C2D9D6EA-2B6E-477F-BFC6-5CF66AC885D9}"/>
    <cellStyle name="Normal 9 5 10" xfId="21349" xr:uid="{6E6EF02A-71A6-489B-A094-57A388494545}"/>
    <cellStyle name="Normal 9 5 11" xfId="21350" xr:uid="{119B079C-D197-4936-85B3-511F047A069E}"/>
    <cellStyle name="Normal 9 5 12" xfId="21351" xr:uid="{93AA725D-8505-4A65-9C41-5AF6496F608E}"/>
    <cellStyle name="Normal 9 5 13" xfId="21352" xr:uid="{31ECCBCE-0DBB-48F8-A16D-1A4D6F0A4141}"/>
    <cellStyle name="Normal 9 5 14" xfId="21353" xr:uid="{6B9A6C6E-D78F-40E4-9335-5DF116257273}"/>
    <cellStyle name="Normal 9 5 2" xfId="21354" xr:uid="{43B7E2FC-07D1-4FFE-8729-683AC89C88BE}"/>
    <cellStyle name="Normal 9 5 2 10" xfId="21355" xr:uid="{82669B61-1DE9-4AC2-9BFA-E7330E042CD5}"/>
    <cellStyle name="Normal 9 5 2 11" xfId="21356" xr:uid="{50A56F73-4321-4657-9C32-39B56719BBFC}"/>
    <cellStyle name="Normal 9 5 2 12" xfId="21357" xr:uid="{14628837-C593-4D7E-A3A1-54F87215861A}"/>
    <cellStyle name="Normal 9 5 2 13" xfId="21358" xr:uid="{3CF77DC5-BAF7-4253-8123-ECF1B1FB90A5}"/>
    <cellStyle name="Normal 9 5 2 2" xfId="21359" xr:uid="{77686DD7-B5D8-43CF-B415-A0E9C1188D19}"/>
    <cellStyle name="Normal 9 5 2 2 10" xfId="21360" xr:uid="{7243D5F4-F6F8-416F-8980-55246952B736}"/>
    <cellStyle name="Normal 9 5 2 2 11" xfId="21361" xr:uid="{C2E00B8D-A088-4250-B611-E7EB7AA4E8CD}"/>
    <cellStyle name="Normal 9 5 2 2 2" xfId="21362" xr:uid="{EC876676-7EB6-4DF9-8A08-991FB36EC987}"/>
    <cellStyle name="Normal 9 5 2 2 2 2" xfId="21363" xr:uid="{71DB7A5E-E117-4C19-B4E3-748ADA5C76EE}"/>
    <cellStyle name="Normal 9 5 2 2 2 2 2" xfId="21364" xr:uid="{6093BDF2-64C9-4394-A7E0-690B3432D4AD}"/>
    <cellStyle name="Normal 9 5 2 2 2 3" xfId="21365" xr:uid="{E0FC526E-4C37-4C60-9646-6639591CB439}"/>
    <cellStyle name="Normal 9 5 2 2 2 4" xfId="21366" xr:uid="{C39E60A2-38F5-405A-9597-F599F2EE7AF7}"/>
    <cellStyle name="Normal 9 5 2 2 2 5" xfId="21367" xr:uid="{58ADF168-CB41-4F1B-A4B4-555C1D85464F}"/>
    <cellStyle name="Normal 9 5 2 2 3" xfId="21368" xr:uid="{BF7DCFC8-040C-4932-9F7B-681BD5AD80FA}"/>
    <cellStyle name="Normal 9 5 2 2 3 2" xfId="21369" xr:uid="{D63968D9-804F-4248-A57D-164431BFC41D}"/>
    <cellStyle name="Normal 9 5 2 2 4" xfId="21370" xr:uid="{1D718493-FF4D-4EAD-A85E-227C63FC056A}"/>
    <cellStyle name="Normal 9 5 2 2 5" xfId="21371" xr:uid="{ACFF6DD2-1150-4B88-8327-AA80D8AF3582}"/>
    <cellStyle name="Normal 9 5 2 2 6" xfId="21372" xr:uid="{BEEA2FFA-B447-471D-8969-83C7CDEA3931}"/>
    <cellStyle name="Normal 9 5 2 2 7" xfId="21373" xr:uid="{8133599C-885C-4F65-B0AC-7890FD93FFC1}"/>
    <cellStyle name="Normal 9 5 2 2 8" xfId="21374" xr:uid="{E2915BB4-4C2D-409D-95BB-AEB14C4DFBE5}"/>
    <cellStyle name="Normal 9 5 2 2 9" xfId="21375" xr:uid="{7D8C0773-F0AC-4E0B-B3B0-786CBE11FA81}"/>
    <cellStyle name="Normal 9 5 2 3" xfId="21376" xr:uid="{522D6706-9918-43E6-82CD-E95A2E3CE3E8}"/>
    <cellStyle name="Normal 9 5 2 3 2" xfId="21377" xr:uid="{1ED112B8-F2DD-482B-9227-F59232591736}"/>
    <cellStyle name="Normal 9 5 2 3 2 2" xfId="21378" xr:uid="{F6E490CC-139C-4961-A037-E55A569042DC}"/>
    <cellStyle name="Normal 9 5 2 3 3" xfId="21379" xr:uid="{43B4757D-2957-4684-8278-F5330181863F}"/>
    <cellStyle name="Normal 9 5 2 3 4" xfId="21380" xr:uid="{C69BB6BF-15F9-48CE-BD08-3A8DC7C87452}"/>
    <cellStyle name="Normal 9 5 2 3 5" xfId="21381" xr:uid="{AB866372-266B-49F2-B8E9-44C6887FE14F}"/>
    <cellStyle name="Normal 9 5 2 4" xfId="21382" xr:uid="{5C9FEC15-68E9-4E9D-8050-ED333F9B691A}"/>
    <cellStyle name="Normal 9 5 2 4 2" xfId="21383" xr:uid="{915AFFA9-D181-4936-A83E-575375A79BF4}"/>
    <cellStyle name="Normal 9 5 2 5" xfId="21384" xr:uid="{9B1A58A7-45F6-4156-8389-5744ADA676C4}"/>
    <cellStyle name="Normal 9 5 2 6" xfId="21385" xr:uid="{2293E8E4-6D66-4338-999A-E2123EF8CAA5}"/>
    <cellStyle name="Normal 9 5 2 7" xfId="21386" xr:uid="{CD0B7D03-96DA-4237-ABE1-2F475421204D}"/>
    <cellStyle name="Normal 9 5 2 8" xfId="21387" xr:uid="{F31F92B1-08E9-429E-8413-C5E381D434E4}"/>
    <cellStyle name="Normal 9 5 2 9" xfId="21388" xr:uid="{497E2EBA-D6C5-4661-AFAD-79131063FD1E}"/>
    <cellStyle name="Normal 9 5 3" xfId="21389" xr:uid="{71A55E0D-020A-4A40-BC7E-0E72EF4CBB1E}"/>
    <cellStyle name="Normal 9 5 3 10" xfId="21390" xr:uid="{722BADE3-5B7C-4F64-BA4A-071C37AFFDA1}"/>
    <cellStyle name="Normal 9 5 3 11" xfId="21391" xr:uid="{02087EDD-2DA9-4A21-AEC2-E98E671B85C5}"/>
    <cellStyle name="Normal 9 5 3 2" xfId="21392" xr:uid="{A334F032-424B-426E-8175-0DF55926EC57}"/>
    <cellStyle name="Normal 9 5 3 2 2" xfId="21393" xr:uid="{FA8670DF-B8AE-45F3-BD27-BA575AE382C2}"/>
    <cellStyle name="Normal 9 5 3 2 2 2" xfId="21394" xr:uid="{D32939C2-42E8-4DDB-B2B5-DBF5FEEDD3B6}"/>
    <cellStyle name="Normal 9 5 3 2 3" xfId="21395" xr:uid="{8C13251E-2BB3-43DD-ADAC-DFABB3ACC2E6}"/>
    <cellStyle name="Normal 9 5 3 2 4" xfId="21396" xr:uid="{F613AA78-172E-49CC-A32D-078D9D5BB9B6}"/>
    <cellStyle name="Normal 9 5 3 2 5" xfId="21397" xr:uid="{B6051143-1406-4327-85B1-63C51C2BD655}"/>
    <cellStyle name="Normal 9 5 3 3" xfId="21398" xr:uid="{BEA8AF36-5C75-4BBD-B6BA-3496F7F61F61}"/>
    <cellStyle name="Normal 9 5 3 3 2" xfId="21399" xr:uid="{014528ED-0AEC-456F-ACD0-1598EBA52FE4}"/>
    <cellStyle name="Normal 9 5 3 4" xfId="21400" xr:uid="{EA1A6A3D-8EDA-4BAE-8913-DA5B592D5DF2}"/>
    <cellStyle name="Normal 9 5 3 5" xfId="21401" xr:uid="{42CA9403-A5E4-420B-BCC6-E4DFBB3BC1F8}"/>
    <cellStyle name="Normal 9 5 3 6" xfId="21402" xr:uid="{BD5F8A82-D6D2-4AF2-843E-7F16D0520EA2}"/>
    <cellStyle name="Normal 9 5 3 7" xfId="21403" xr:uid="{86AFC2BF-51E2-4BD9-B0D2-316399522792}"/>
    <cellStyle name="Normal 9 5 3 8" xfId="21404" xr:uid="{2269C217-20C8-40A0-B7B4-DFA9ABEE01F9}"/>
    <cellStyle name="Normal 9 5 3 9" xfId="21405" xr:uid="{DB0CC1ED-88AB-4B7B-A30E-069BC0548029}"/>
    <cellStyle name="Normal 9 5 4" xfId="21406" xr:uid="{8B0818EB-0964-4A26-AFAD-13B57AF7EC7D}"/>
    <cellStyle name="Normal 9 5 4 2" xfId="21407" xr:uid="{3AB4FDDE-706F-4745-A309-FB1EE5FDFCCA}"/>
    <cellStyle name="Normal 9 5 4 2 2" xfId="21408" xr:uid="{193E0054-A274-4E01-A143-719968D21382}"/>
    <cellStyle name="Normal 9 5 4 3" xfId="21409" xr:uid="{3FAE9F3A-398F-4DBE-ADC1-3DEEB3B87056}"/>
    <cellStyle name="Normal 9 5 4 4" xfId="21410" xr:uid="{9B0FF2F1-D6E1-4CA3-9074-8EB57719E206}"/>
    <cellStyle name="Normal 9 5 4 5" xfId="21411" xr:uid="{EB096CC5-CEA0-400C-B673-DCDF45D1BC2A}"/>
    <cellStyle name="Normal 9 5 5" xfId="21412" xr:uid="{367B2339-6230-46A4-ACCB-5D0608D15621}"/>
    <cellStyle name="Normal 9 5 5 2" xfId="21413" xr:uid="{A1E4596D-272C-4E94-8183-F9165F7F562A}"/>
    <cellStyle name="Normal 9 5 6" xfId="21414" xr:uid="{5FB079EB-1060-463C-AA62-5439F58AC001}"/>
    <cellStyle name="Normal 9 5 7" xfId="21415" xr:uid="{FCCB4D28-3937-4F01-AFD1-7E8D3DF6D58A}"/>
    <cellStyle name="Normal 9 5 8" xfId="21416" xr:uid="{83AE78C3-C273-4A34-B2B6-650783D682B9}"/>
    <cellStyle name="Normal 9 5 9" xfId="21417" xr:uid="{F295305D-2879-4E34-AC52-19753D0D46E4}"/>
    <cellStyle name="Normal 9 6" xfId="21418" xr:uid="{94AA9029-C75D-49C9-B94B-E013CEEE3BC3}"/>
    <cellStyle name="Normal 9 6 10" xfId="21419" xr:uid="{D3C0800C-7CC7-49DD-BC11-0A1574DFCC2F}"/>
    <cellStyle name="Normal 9 6 11" xfId="21420" xr:uid="{3A571448-40E4-4476-8797-CFBD9947445C}"/>
    <cellStyle name="Normal 9 6 12" xfId="21421" xr:uid="{9FC7F173-0671-4C8F-B0F3-3D2408B4B74C}"/>
    <cellStyle name="Normal 9 6 13" xfId="21422" xr:uid="{20370BB1-4AF9-47A9-A120-36C33015F5A6}"/>
    <cellStyle name="Normal 9 6 14" xfId="21423" xr:uid="{7F3EC517-6C1D-4661-8E6C-D36280EE538F}"/>
    <cellStyle name="Normal 9 6 2" xfId="21424" xr:uid="{A9F00B01-1080-4173-9021-9136C7F55E49}"/>
    <cellStyle name="Normal 9 6 2 10" xfId="21425" xr:uid="{43716B7A-A302-43DA-81D1-F63B47DD2001}"/>
    <cellStyle name="Normal 9 6 2 11" xfId="21426" xr:uid="{67AB49C4-F229-464B-9FA7-05B40708A11A}"/>
    <cellStyle name="Normal 9 6 2 12" xfId="21427" xr:uid="{DEA7E73F-CA37-48F2-9E49-057139A8A8CC}"/>
    <cellStyle name="Normal 9 6 2 13" xfId="21428" xr:uid="{73DA607F-B674-41D3-90B4-45CF214C3EEC}"/>
    <cellStyle name="Normal 9 6 2 2" xfId="21429" xr:uid="{AEDA4383-050A-4FA6-9BB0-590C91A2CF00}"/>
    <cellStyle name="Normal 9 6 2 2 10" xfId="21430" xr:uid="{FBF49CA2-5C98-4EAA-8CA7-25A0CA963238}"/>
    <cellStyle name="Normal 9 6 2 2 11" xfId="21431" xr:uid="{48F30F78-991D-45B4-A9D0-8BE5286ED544}"/>
    <cellStyle name="Normal 9 6 2 2 2" xfId="21432" xr:uid="{4860F77A-3F9C-49EA-8887-FD94C4EA0DA3}"/>
    <cellStyle name="Normal 9 6 2 2 2 2" xfId="21433" xr:uid="{C4DF98D7-F16D-4175-B70C-6CA1B6081223}"/>
    <cellStyle name="Normal 9 6 2 2 2 2 2" xfId="21434" xr:uid="{CA21B7F2-0594-4802-9EFC-A60E73B45696}"/>
    <cellStyle name="Normal 9 6 2 2 2 3" xfId="21435" xr:uid="{4F700FDD-26FE-4877-8D9C-1F61AFDAF46C}"/>
    <cellStyle name="Normal 9 6 2 2 2 4" xfId="21436" xr:uid="{E37B784C-7E81-4078-9F3F-FFF3562699AA}"/>
    <cellStyle name="Normal 9 6 2 2 2 5" xfId="21437" xr:uid="{CD8E7CE6-062B-419B-B0D6-6078618273CE}"/>
    <cellStyle name="Normal 9 6 2 2 3" xfId="21438" xr:uid="{5C84F321-9F74-467E-AD65-686A4D7E4D10}"/>
    <cellStyle name="Normal 9 6 2 2 3 2" xfId="21439" xr:uid="{78535EB6-4395-4B9D-95C9-AE66AF79CD9C}"/>
    <cellStyle name="Normal 9 6 2 2 4" xfId="21440" xr:uid="{4CAD4FB9-42D8-472E-B6B6-F0AAB2520B3F}"/>
    <cellStyle name="Normal 9 6 2 2 5" xfId="21441" xr:uid="{B64F8153-BD1E-4758-B041-F4C984909DC5}"/>
    <cellStyle name="Normal 9 6 2 2 6" xfId="21442" xr:uid="{2DB3B56D-2E3B-43F2-8F85-2D8EAFD8CC75}"/>
    <cellStyle name="Normal 9 6 2 2 7" xfId="21443" xr:uid="{56E64EDB-809A-44FF-9167-DB9A1FB58838}"/>
    <cellStyle name="Normal 9 6 2 2 8" xfId="21444" xr:uid="{2AF9A2BB-65D7-4F8B-A63B-B44BC483152E}"/>
    <cellStyle name="Normal 9 6 2 2 9" xfId="21445" xr:uid="{3DFCD298-3D99-462D-BD9D-3FE73FBCE1A0}"/>
    <cellStyle name="Normal 9 6 2 3" xfId="21446" xr:uid="{78B120D0-747E-4436-9459-92494F0B87C5}"/>
    <cellStyle name="Normal 9 6 2 3 2" xfId="21447" xr:uid="{C08B35E2-A120-4427-9861-6EC58443658C}"/>
    <cellStyle name="Normal 9 6 2 3 2 2" xfId="21448" xr:uid="{C7353273-B064-47CD-8680-090BCE2727FC}"/>
    <cellStyle name="Normal 9 6 2 3 3" xfId="21449" xr:uid="{CE7FD243-BD0B-4935-A237-A8D1EE9D56DA}"/>
    <cellStyle name="Normal 9 6 2 3 4" xfId="21450" xr:uid="{255445E4-CB1D-4525-86B2-279E1F7A9D3D}"/>
    <cellStyle name="Normal 9 6 2 3 5" xfId="21451" xr:uid="{C87B1849-4B83-4D33-8628-236E443AED19}"/>
    <cellStyle name="Normal 9 6 2 4" xfId="21452" xr:uid="{80064E2E-E90B-47F2-8036-D69BEF58559C}"/>
    <cellStyle name="Normal 9 6 2 4 2" xfId="21453" xr:uid="{39F48239-5CDB-45BD-9EAF-2B6993ADD1C0}"/>
    <cellStyle name="Normal 9 6 2 5" xfId="21454" xr:uid="{54B547A2-28C9-431B-8A4F-508942CC1043}"/>
    <cellStyle name="Normal 9 6 2 6" xfId="21455" xr:uid="{2100B52D-B03B-4236-93DF-455A107BAE3A}"/>
    <cellStyle name="Normal 9 6 2 7" xfId="21456" xr:uid="{9468D43A-896F-4E3F-9112-F6C67B589D09}"/>
    <cellStyle name="Normal 9 6 2 8" xfId="21457" xr:uid="{7ACF4D67-B29F-428A-8B21-C8B2AB1E7B77}"/>
    <cellStyle name="Normal 9 6 2 9" xfId="21458" xr:uid="{F9225DEE-DC7E-482B-A3C4-97CB5D94174E}"/>
    <cellStyle name="Normal 9 6 3" xfId="21459" xr:uid="{4012AB7C-4891-4145-85A8-84113439A6C6}"/>
    <cellStyle name="Normal 9 6 3 10" xfId="21460" xr:uid="{B62A336F-558C-40F6-8153-2FE67E0434B4}"/>
    <cellStyle name="Normal 9 6 3 11" xfId="21461" xr:uid="{6062F763-2360-4573-B8C9-6B14197DC794}"/>
    <cellStyle name="Normal 9 6 3 2" xfId="21462" xr:uid="{A81A623B-6DF7-472C-B356-DB34478C5EF0}"/>
    <cellStyle name="Normal 9 6 3 2 2" xfId="21463" xr:uid="{EF5541B0-3518-4904-963D-600A86DDF292}"/>
    <cellStyle name="Normal 9 6 3 2 2 2" xfId="21464" xr:uid="{D9B1DCE2-9C50-4AB9-ACF4-27DAC14C51E3}"/>
    <cellStyle name="Normal 9 6 3 2 3" xfId="21465" xr:uid="{070FAD6E-7536-4FF3-9E80-920F6F805D7E}"/>
    <cellStyle name="Normal 9 6 3 2 4" xfId="21466" xr:uid="{BAECEDD8-AD65-48F5-97F0-7734B15E1DBA}"/>
    <cellStyle name="Normal 9 6 3 2 5" xfId="21467" xr:uid="{E57D94DF-4035-4BDF-A3F2-7EEC7DFD310B}"/>
    <cellStyle name="Normal 9 6 3 3" xfId="21468" xr:uid="{4788B3B7-B61D-4473-86FE-7B24252176EA}"/>
    <cellStyle name="Normal 9 6 3 3 2" xfId="21469" xr:uid="{AB599E45-462E-4AC3-8A64-A7CE22946FB4}"/>
    <cellStyle name="Normal 9 6 3 4" xfId="21470" xr:uid="{AB65B39A-D062-4642-AE1C-ECAB8C0D588E}"/>
    <cellStyle name="Normal 9 6 3 5" xfId="21471" xr:uid="{3C361033-3AA4-4BA4-91C8-37D8F5859E4D}"/>
    <cellStyle name="Normal 9 6 3 6" xfId="21472" xr:uid="{427870F5-A6A8-420A-96DF-421F133A64B6}"/>
    <cellStyle name="Normal 9 6 3 7" xfId="21473" xr:uid="{D80138B8-1AC0-49DE-9A2C-07F16584481F}"/>
    <cellStyle name="Normal 9 6 3 8" xfId="21474" xr:uid="{C7477B37-3D3B-4FCE-AA26-64D65C15A4AE}"/>
    <cellStyle name="Normal 9 6 3 9" xfId="21475" xr:uid="{7AD5FB91-FE8A-4AE4-9D8C-72F8AC2E0FF4}"/>
    <cellStyle name="Normal 9 6 4" xfId="21476" xr:uid="{1C9A3F00-EE88-4068-BB66-FA768A072F1B}"/>
    <cellStyle name="Normal 9 6 4 2" xfId="21477" xr:uid="{765A7D6A-B158-40F7-B5E5-B9E830EC9434}"/>
    <cellStyle name="Normal 9 6 4 2 2" xfId="21478" xr:uid="{3E15B23D-8B0C-4126-B30F-780FAF0AD927}"/>
    <cellStyle name="Normal 9 6 4 3" xfId="21479" xr:uid="{16A4E9CC-C586-4A6A-A07D-7D3AC4A88024}"/>
    <cellStyle name="Normal 9 6 4 4" xfId="21480" xr:uid="{5A36103B-0267-4BED-97B5-F901026BD8DE}"/>
    <cellStyle name="Normal 9 6 4 5" xfId="21481" xr:uid="{A9ECB082-C026-4900-B57D-A5E2B8839DBB}"/>
    <cellStyle name="Normal 9 6 5" xfId="21482" xr:uid="{44263123-7C38-4896-AF19-93239FBC15BB}"/>
    <cellStyle name="Normal 9 6 5 2" xfId="21483" xr:uid="{C87968B9-1321-4F04-A542-461B1C08FBA7}"/>
    <cellStyle name="Normal 9 6 6" xfId="21484" xr:uid="{0B352888-931D-4A74-AA67-C6A545D0A44D}"/>
    <cellStyle name="Normal 9 6 7" xfId="21485" xr:uid="{FD8FC5EF-7532-4CCE-A005-DBB1FA135DFF}"/>
    <cellStyle name="Normal 9 6 8" xfId="21486" xr:uid="{8DF1F8D0-8164-487E-9133-E19A81847D55}"/>
    <cellStyle name="Normal 9 6 9" xfId="21487" xr:uid="{269E2DC9-A2EE-4F64-BF4F-850F0B11646D}"/>
    <cellStyle name="Normal 9 7" xfId="21488" xr:uid="{7650BB90-9977-4E40-BDC9-A44C5AAD5173}"/>
    <cellStyle name="Normal 9 7 10" xfId="21489" xr:uid="{F03EE13B-FC7C-4138-AEF9-21236BA21643}"/>
    <cellStyle name="Normal 9 7 11" xfId="21490" xr:uid="{BDF3C64F-D592-40FE-AFAC-02174583E3CE}"/>
    <cellStyle name="Normal 9 7 12" xfId="21491" xr:uid="{1A5D0AD9-B3FF-4614-95FA-00D6A3241253}"/>
    <cellStyle name="Normal 9 7 13" xfId="21492" xr:uid="{168BA141-161D-4E13-B36C-2B0B3043A4F7}"/>
    <cellStyle name="Normal 9 7 14" xfId="21493" xr:uid="{DADD1B57-FA0A-409D-B07E-3334F5DBF7C8}"/>
    <cellStyle name="Normal 9 7 2" xfId="21494" xr:uid="{C534ADB3-80F0-44EA-8173-76D5E09EE9CA}"/>
    <cellStyle name="Normal 9 7 2 10" xfId="21495" xr:uid="{71ED020A-F03C-4438-B13F-0D50FC8C6E96}"/>
    <cellStyle name="Normal 9 7 2 11" xfId="21496" xr:uid="{BF7C2EB0-161F-4F5E-90D8-427FB463B21F}"/>
    <cellStyle name="Normal 9 7 2 12" xfId="21497" xr:uid="{70B2C9D3-0E6A-4FFE-B5C8-9538984DA87A}"/>
    <cellStyle name="Normal 9 7 2 13" xfId="21498" xr:uid="{84FBB30F-C949-4ACD-AB83-2BCA90B7A906}"/>
    <cellStyle name="Normal 9 7 2 2" xfId="21499" xr:uid="{5EF61EE8-E991-4EFE-B607-1C76B0A83866}"/>
    <cellStyle name="Normal 9 7 2 2 10" xfId="21500" xr:uid="{90AFE930-D8E9-4FB5-93F7-58953D658431}"/>
    <cellStyle name="Normal 9 7 2 2 11" xfId="21501" xr:uid="{AEE0CDAB-4176-4790-B683-7659D15ED565}"/>
    <cellStyle name="Normal 9 7 2 2 2" xfId="21502" xr:uid="{33C2FF97-20B5-40FE-85EC-A6D974507A56}"/>
    <cellStyle name="Normal 9 7 2 2 2 2" xfId="21503" xr:uid="{6B485A2B-01EE-408C-A105-DEB0DDCF9BF4}"/>
    <cellStyle name="Normal 9 7 2 2 2 2 2" xfId="21504" xr:uid="{7419A24D-7B5E-4003-A083-6CAFB7B2F015}"/>
    <cellStyle name="Normal 9 7 2 2 2 3" xfId="21505" xr:uid="{2383CF92-B1B7-4DEA-8A2B-C1ACE3A3571A}"/>
    <cellStyle name="Normal 9 7 2 2 2 4" xfId="21506" xr:uid="{874AABE0-45DE-4275-8EF6-3E0A01A48F63}"/>
    <cellStyle name="Normal 9 7 2 2 2 5" xfId="21507" xr:uid="{007E4AD8-0804-444D-B57C-8DB591C80BEA}"/>
    <cellStyle name="Normal 9 7 2 2 3" xfId="21508" xr:uid="{48390038-280A-4947-BFC7-7E603648E2D1}"/>
    <cellStyle name="Normal 9 7 2 2 3 2" xfId="21509" xr:uid="{B5CE2BFB-DFBB-4318-886E-FC545068CBF7}"/>
    <cellStyle name="Normal 9 7 2 2 4" xfId="21510" xr:uid="{AFA7EB00-314F-40AD-9D38-B0E84AB4ECA0}"/>
    <cellStyle name="Normal 9 7 2 2 5" xfId="21511" xr:uid="{63BFB138-8923-4DAD-A57C-0CD674E292B8}"/>
    <cellStyle name="Normal 9 7 2 2 6" xfId="21512" xr:uid="{79FE05A4-2583-4767-8027-2FFBD9599EFB}"/>
    <cellStyle name="Normal 9 7 2 2 7" xfId="21513" xr:uid="{0CA26F84-7F98-452B-BA5E-6630A27B0889}"/>
    <cellStyle name="Normal 9 7 2 2 8" xfId="21514" xr:uid="{3588BC40-152A-4124-8EC6-2BA7F4DB27DF}"/>
    <cellStyle name="Normal 9 7 2 2 9" xfId="21515" xr:uid="{138B4016-121C-4951-9D03-5CAABFA982CB}"/>
    <cellStyle name="Normal 9 7 2 3" xfId="21516" xr:uid="{BF8C84C3-D9E4-46C0-90FD-89FFC732773E}"/>
    <cellStyle name="Normal 9 7 2 3 2" xfId="21517" xr:uid="{73286E80-A3C9-4FC1-B545-AD4B32EE82C0}"/>
    <cellStyle name="Normal 9 7 2 3 2 2" xfId="21518" xr:uid="{AC007B1E-2A12-45C1-954D-526CA72B26ED}"/>
    <cellStyle name="Normal 9 7 2 3 3" xfId="21519" xr:uid="{D0DD27F1-C996-449F-87B1-758C96FD47F9}"/>
    <cellStyle name="Normal 9 7 2 3 4" xfId="21520" xr:uid="{F9A79C08-3E2F-4EC9-B3BC-5B4B9C98562F}"/>
    <cellStyle name="Normal 9 7 2 3 5" xfId="21521" xr:uid="{F168F9C3-17D4-4FCE-AB39-A0C3DE32E3C6}"/>
    <cellStyle name="Normal 9 7 2 4" xfId="21522" xr:uid="{F76E4D6D-415B-4A80-866E-955274424884}"/>
    <cellStyle name="Normal 9 7 2 4 2" xfId="21523" xr:uid="{98C29591-D86D-4D36-9097-5273AE592703}"/>
    <cellStyle name="Normal 9 7 2 5" xfId="21524" xr:uid="{C2EC3790-867E-4230-B1AE-8B5348B7D666}"/>
    <cellStyle name="Normal 9 7 2 6" xfId="21525" xr:uid="{CBD0CABA-B35E-43AD-AD28-A6DA14194299}"/>
    <cellStyle name="Normal 9 7 2 7" xfId="21526" xr:uid="{94F2E8CC-D000-4190-9FE2-66EFE924E13D}"/>
    <cellStyle name="Normal 9 7 2 8" xfId="21527" xr:uid="{E8B4B3F4-8266-4991-9AAE-C47C4113262C}"/>
    <cellStyle name="Normal 9 7 2 9" xfId="21528" xr:uid="{DF058E00-6464-4BA4-AEC2-5F27ABA029F5}"/>
    <cellStyle name="Normal 9 7 3" xfId="21529" xr:uid="{2DA24D95-419C-43A9-99C3-F2C215931CE6}"/>
    <cellStyle name="Normal 9 7 3 10" xfId="21530" xr:uid="{C10E068F-524D-4873-9009-11E8DE27EA70}"/>
    <cellStyle name="Normal 9 7 3 11" xfId="21531" xr:uid="{6F2DB4FD-4C88-483B-89BD-D9E0295A0AFE}"/>
    <cellStyle name="Normal 9 7 3 2" xfId="21532" xr:uid="{0B23FAB4-E11E-4482-8D58-EC6AD3646B8E}"/>
    <cellStyle name="Normal 9 7 3 2 2" xfId="21533" xr:uid="{B7EEDCD2-4F0F-46E4-9AFA-73B9122FEACC}"/>
    <cellStyle name="Normal 9 7 3 2 2 2" xfId="21534" xr:uid="{FD794EA4-E1BF-4C71-9EC6-1B567F459CD9}"/>
    <cellStyle name="Normal 9 7 3 2 3" xfId="21535" xr:uid="{46165558-5A93-4978-8E77-C7E12C5BB3DC}"/>
    <cellStyle name="Normal 9 7 3 2 4" xfId="21536" xr:uid="{DB013443-17E8-4C69-9FE5-8AE71D3E7609}"/>
    <cellStyle name="Normal 9 7 3 2 5" xfId="21537" xr:uid="{94C4C41F-F0CC-4315-ACCC-E7FC3755B688}"/>
    <cellStyle name="Normal 9 7 3 3" xfId="21538" xr:uid="{31A5B374-4836-47F2-8861-B634A22DF4D4}"/>
    <cellStyle name="Normal 9 7 3 3 2" xfId="21539" xr:uid="{D7745BE9-04E2-461D-B3C2-C19F8F321BFB}"/>
    <cellStyle name="Normal 9 7 3 4" xfId="21540" xr:uid="{30028FB0-D985-4F17-BC0B-4B6455F39855}"/>
    <cellStyle name="Normal 9 7 3 5" xfId="21541" xr:uid="{BF5AD9A0-9965-41D9-8CB3-843C89E45226}"/>
    <cellStyle name="Normal 9 7 3 6" xfId="21542" xr:uid="{4B356681-6E8D-477A-AC08-8A9F187B0470}"/>
    <cellStyle name="Normal 9 7 3 7" xfId="21543" xr:uid="{6609C76E-B0F1-4E16-8025-26296AEE5243}"/>
    <cellStyle name="Normal 9 7 3 8" xfId="21544" xr:uid="{BF08E1F4-8A73-41BB-88EF-1F191D9C8AD7}"/>
    <cellStyle name="Normal 9 7 3 9" xfId="21545" xr:uid="{DB85E6E4-50FF-470F-8D21-ADA2D7A0A673}"/>
    <cellStyle name="Normal 9 7 4" xfId="21546" xr:uid="{C092EFBF-1156-4868-B9BB-5ED8F1DE99FE}"/>
    <cellStyle name="Normal 9 7 4 2" xfId="21547" xr:uid="{716DA7B5-AF5A-4441-8217-25F5995B3BF4}"/>
    <cellStyle name="Normal 9 7 4 2 2" xfId="21548" xr:uid="{9DAF1FE8-0360-47BC-80CF-483FE0E8619D}"/>
    <cellStyle name="Normal 9 7 4 3" xfId="21549" xr:uid="{8091512B-F57C-4BDE-854F-784A9E9F9F2C}"/>
    <cellStyle name="Normal 9 7 4 4" xfId="21550" xr:uid="{A8E1EDD1-6220-42E2-B394-8585C0156E7A}"/>
    <cellStyle name="Normal 9 7 4 5" xfId="21551" xr:uid="{CA2E4928-3A94-4347-98C0-329A5FF006DE}"/>
    <cellStyle name="Normal 9 7 5" xfId="21552" xr:uid="{ABBFF8E1-E822-4335-BF65-5A77D872841B}"/>
    <cellStyle name="Normal 9 7 5 2" xfId="21553" xr:uid="{5A046507-E893-4F5F-A78A-8CAD3C140C51}"/>
    <cellStyle name="Normal 9 7 6" xfId="21554" xr:uid="{4197C8CD-28DA-43A9-8C55-806EA424BD32}"/>
    <cellStyle name="Normal 9 7 7" xfId="21555" xr:uid="{A038D72A-6520-49BF-9E9B-5412D1957284}"/>
    <cellStyle name="Normal 9 7 8" xfId="21556" xr:uid="{2E16A92A-9783-4897-8892-0E4732A85016}"/>
    <cellStyle name="Normal 9 7 9" xfId="21557" xr:uid="{7774D0AB-C7EB-43A1-B958-1711E0EED86B}"/>
    <cellStyle name="Normal 9 8" xfId="21558" xr:uid="{3A15141E-9F47-4459-8183-99C4817891E9}"/>
    <cellStyle name="Normal 9 8 10" xfId="21559" xr:uid="{E2682A21-90AF-4A15-A11A-D831FD9E2892}"/>
    <cellStyle name="Normal 9 8 11" xfId="21560" xr:uid="{451D27EC-06FC-42AE-9FA7-210257E989E5}"/>
    <cellStyle name="Normal 9 8 12" xfId="21561" xr:uid="{9A8E9AC0-108F-40B8-808F-425024A672C1}"/>
    <cellStyle name="Normal 9 8 13" xfId="21562" xr:uid="{8C210ABC-3E65-4084-967E-C5B4C47CE868}"/>
    <cellStyle name="Normal 9 8 14" xfId="21563" xr:uid="{BF05751F-588E-4715-AB95-B5090486B3B1}"/>
    <cellStyle name="Normal 9 8 2" xfId="21564" xr:uid="{9FE09A4D-87ED-455D-80DD-719A95BEDD3C}"/>
    <cellStyle name="Normal 9 8 2 10" xfId="21565" xr:uid="{0926B649-5E0B-4EBF-94E3-349F70F90EFC}"/>
    <cellStyle name="Normal 9 8 2 11" xfId="21566" xr:uid="{B46F7AB7-65DC-49F8-BB8C-D25900E9C8CA}"/>
    <cellStyle name="Normal 9 8 2 12" xfId="21567" xr:uid="{6E7A2983-7079-4F39-9725-959FF75B1ABC}"/>
    <cellStyle name="Normal 9 8 2 13" xfId="21568" xr:uid="{AB69F79C-801E-4202-9233-0DCA09428317}"/>
    <cellStyle name="Normal 9 8 2 2" xfId="21569" xr:uid="{D327AC69-FC92-4F70-B5C9-9AAF81D080D2}"/>
    <cellStyle name="Normal 9 8 2 2 10" xfId="21570" xr:uid="{019FC355-3D68-4225-BC71-E9FF3BAB4F07}"/>
    <cellStyle name="Normal 9 8 2 2 11" xfId="21571" xr:uid="{CC418F52-4553-4114-ABC9-1E28E9EE5E6E}"/>
    <cellStyle name="Normal 9 8 2 2 2" xfId="21572" xr:uid="{22632278-3681-44BF-97A2-C7673E4DDE34}"/>
    <cellStyle name="Normal 9 8 2 2 2 2" xfId="21573" xr:uid="{0134661D-31B1-4887-B0E8-225CD8BADE2B}"/>
    <cellStyle name="Normal 9 8 2 2 2 2 2" xfId="21574" xr:uid="{23552F0C-8752-403D-94D7-370968D9506B}"/>
    <cellStyle name="Normal 9 8 2 2 2 3" xfId="21575" xr:uid="{DA1B4696-22A4-4CAC-867C-B2A36B2A334D}"/>
    <cellStyle name="Normal 9 8 2 2 2 4" xfId="21576" xr:uid="{788AF76C-2AAA-459D-BE90-4C8D57906D8E}"/>
    <cellStyle name="Normal 9 8 2 2 2 5" xfId="21577" xr:uid="{5079F1C6-9146-46CF-A85D-DA3729D29187}"/>
    <cellStyle name="Normal 9 8 2 2 3" xfId="21578" xr:uid="{BA89B306-1771-4F92-AC57-0D32477C0633}"/>
    <cellStyle name="Normal 9 8 2 2 3 2" xfId="21579" xr:uid="{DA92B7DF-CA6E-483E-B048-CB6BF403A2B4}"/>
    <cellStyle name="Normal 9 8 2 2 4" xfId="21580" xr:uid="{61AC42B5-2E5C-4F5C-9FD4-46DE25CB31C8}"/>
    <cellStyle name="Normal 9 8 2 2 5" xfId="21581" xr:uid="{A7563FAD-7D87-4663-B29A-C30D50FF84D0}"/>
    <cellStyle name="Normal 9 8 2 2 6" xfId="21582" xr:uid="{8A026BAD-186B-4180-8A7B-9316322D4C48}"/>
    <cellStyle name="Normal 9 8 2 2 7" xfId="21583" xr:uid="{653A7F92-D87B-44F1-8257-F250D6FE5BBB}"/>
    <cellStyle name="Normal 9 8 2 2 8" xfId="21584" xr:uid="{FE256519-0367-4879-B7B0-AD2749DE4E87}"/>
    <cellStyle name="Normal 9 8 2 2 9" xfId="21585" xr:uid="{A2A87C8C-69BF-481E-9E8D-2BB65F30D444}"/>
    <cellStyle name="Normal 9 8 2 3" xfId="21586" xr:uid="{12F65F30-0C04-4CC2-BBBA-EC4355E2B1CB}"/>
    <cellStyle name="Normal 9 8 2 3 2" xfId="21587" xr:uid="{6CEA79E7-A346-41F7-AF49-DDA1D0E75101}"/>
    <cellStyle name="Normal 9 8 2 3 2 2" xfId="21588" xr:uid="{579FC70A-7EF7-4B95-BA49-7FE74C4B8734}"/>
    <cellStyle name="Normal 9 8 2 3 3" xfId="21589" xr:uid="{573BD2BB-1E57-4BE7-999B-565DFC6E3170}"/>
    <cellStyle name="Normal 9 8 2 3 4" xfId="21590" xr:uid="{1221C553-41F5-44D9-B818-7F9663FF8BF8}"/>
    <cellStyle name="Normal 9 8 2 3 5" xfId="21591" xr:uid="{09C15650-93BA-48A6-A90E-6A7005A19276}"/>
    <cellStyle name="Normal 9 8 2 4" xfId="21592" xr:uid="{28729005-C784-4DD7-B7A7-62DF3C3CD261}"/>
    <cellStyle name="Normal 9 8 2 4 2" xfId="21593" xr:uid="{EBE2DDF3-EB08-4000-A0B4-3A2EB1F9D41D}"/>
    <cellStyle name="Normal 9 8 2 5" xfId="21594" xr:uid="{3D2B23A6-2A4D-4626-BFE7-73F56DBC4E33}"/>
    <cellStyle name="Normal 9 8 2 6" xfId="21595" xr:uid="{85003807-7F65-4921-AD00-B2F2A592E305}"/>
    <cellStyle name="Normal 9 8 2 7" xfId="21596" xr:uid="{35C13862-55AD-42DA-8557-FA0CA8C0F3CF}"/>
    <cellStyle name="Normal 9 8 2 8" xfId="21597" xr:uid="{82CF063A-E260-4132-A3AB-883959AF41AD}"/>
    <cellStyle name="Normal 9 8 2 9" xfId="21598" xr:uid="{9B112138-6568-43EB-ABA8-D57DD8F88550}"/>
    <cellStyle name="Normal 9 8 3" xfId="21599" xr:uid="{3D2248C4-C892-4EEB-A7CF-A83EB0E787C6}"/>
    <cellStyle name="Normal 9 8 3 10" xfId="21600" xr:uid="{CA36D2CE-99C0-4440-A4AA-278C5325FD92}"/>
    <cellStyle name="Normal 9 8 3 11" xfId="21601" xr:uid="{4B476292-29E9-4264-AEA8-24C8E6733B1B}"/>
    <cellStyle name="Normal 9 8 3 2" xfId="21602" xr:uid="{8A102700-F835-4F05-920B-DECDBF35AE82}"/>
    <cellStyle name="Normal 9 8 3 2 2" xfId="21603" xr:uid="{CEE9C5DE-9204-49D0-9655-BBF8148470A7}"/>
    <cellStyle name="Normal 9 8 3 2 2 2" xfId="21604" xr:uid="{B9A84CFB-EF32-4A36-A432-6F384405D0C0}"/>
    <cellStyle name="Normal 9 8 3 2 3" xfId="21605" xr:uid="{AC14CE9B-7CE5-49ED-98A4-A230F556D360}"/>
    <cellStyle name="Normal 9 8 3 2 4" xfId="21606" xr:uid="{38B99508-982D-4F52-9C6F-157C1D930C37}"/>
    <cellStyle name="Normal 9 8 3 2 5" xfId="21607" xr:uid="{D131723F-5B7F-4410-B278-D27E2F486E73}"/>
    <cellStyle name="Normal 9 8 3 3" xfId="21608" xr:uid="{9D72F111-27BF-40C5-B7C9-F64EFA79664E}"/>
    <cellStyle name="Normal 9 8 3 3 2" xfId="21609" xr:uid="{F1CC041E-E133-44BB-AF07-39A725D68CB9}"/>
    <cellStyle name="Normal 9 8 3 4" xfId="21610" xr:uid="{58634556-68A8-4D30-B3EA-AE046EAE21A8}"/>
    <cellStyle name="Normal 9 8 3 5" xfId="21611" xr:uid="{E3C4DE0C-B0D1-4F10-9F4C-F432FA1C23D3}"/>
    <cellStyle name="Normal 9 8 3 6" xfId="21612" xr:uid="{FBC811FE-98CC-4AB9-8FFA-F7AB121A992D}"/>
    <cellStyle name="Normal 9 8 3 7" xfId="21613" xr:uid="{EF09DFEF-C57A-4EF1-897D-D3E56BAE769B}"/>
    <cellStyle name="Normal 9 8 3 8" xfId="21614" xr:uid="{200A5CC7-9635-4D82-B033-186ED1BE504D}"/>
    <cellStyle name="Normal 9 8 3 9" xfId="21615" xr:uid="{03BCD211-FA11-4A3D-B695-15C26509DDC1}"/>
    <cellStyle name="Normal 9 8 4" xfId="21616" xr:uid="{DD2C943E-1288-45B7-A0E1-6D5F03D0ADB3}"/>
    <cellStyle name="Normal 9 8 4 2" xfId="21617" xr:uid="{2E3F482A-D4A7-4F44-AB10-70A8A0D8449C}"/>
    <cellStyle name="Normal 9 8 4 2 2" xfId="21618" xr:uid="{C4B00DC2-9E62-4502-B694-E27A77082A55}"/>
    <cellStyle name="Normal 9 8 4 3" xfId="21619" xr:uid="{45516844-77A0-4C06-9EBC-8DCF1A8C7004}"/>
    <cellStyle name="Normal 9 8 4 4" xfId="21620" xr:uid="{B995CC38-F43A-4E08-B9F4-FA8000D4253C}"/>
    <cellStyle name="Normal 9 8 4 5" xfId="21621" xr:uid="{F9E705A1-6B74-4A5C-AB95-3EE8877C78C1}"/>
    <cellStyle name="Normal 9 8 5" xfId="21622" xr:uid="{7753D579-D369-48B3-93FB-3941AC11ED1F}"/>
    <cellStyle name="Normal 9 8 5 2" xfId="21623" xr:uid="{ABE49042-5F77-4C3F-9352-943600CF472C}"/>
    <cellStyle name="Normal 9 8 6" xfId="21624" xr:uid="{B5BA4D63-8A61-4D7E-AFCB-5778764513A8}"/>
    <cellStyle name="Normal 9 8 7" xfId="21625" xr:uid="{DA25E6BF-DEDD-4831-A8C7-8094B9FCC128}"/>
    <cellStyle name="Normal 9 8 8" xfId="21626" xr:uid="{1E0760A6-4268-47D7-BC40-C50E82EB9B58}"/>
    <cellStyle name="Normal 9 8 9" xfId="21627" xr:uid="{DEE21867-DDA3-4607-A63E-5E358920F23C}"/>
    <cellStyle name="Normal 9 9" xfId="21628" xr:uid="{70817BE4-505C-4D55-B838-C31629703382}"/>
    <cellStyle name="Normal 9 9 10" xfId="21629" xr:uid="{276AC527-F33C-4212-B24A-79D9FE4DBB35}"/>
    <cellStyle name="Normal 9 9 11" xfId="21630" xr:uid="{5F694A33-A6AA-42D7-A92C-62A850830487}"/>
    <cellStyle name="Normal 9 9 12" xfId="21631" xr:uid="{0429DC1B-FEF9-4FC9-BD81-9D1E7A460D3A}"/>
    <cellStyle name="Normal 9 9 13" xfId="21632" xr:uid="{9DEC1276-F040-46B5-82EC-C0ECA4D365CE}"/>
    <cellStyle name="Normal 9 9 14" xfId="21633" xr:uid="{4EB75701-018F-4506-BF35-5F83D4B322FA}"/>
    <cellStyle name="Normal 9 9 2" xfId="21634" xr:uid="{23016037-B042-4057-A5BC-A7AE37C8B922}"/>
    <cellStyle name="Normal 9 9 2 10" xfId="21635" xr:uid="{4ECF62C4-6C60-44AA-A440-2EEE4A35C332}"/>
    <cellStyle name="Normal 9 9 2 11" xfId="21636" xr:uid="{1F38E213-B41F-45AB-B540-3C0FD5C5D4E0}"/>
    <cellStyle name="Normal 9 9 2 12" xfId="21637" xr:uid="{FD63BF80-CF39-4862-A338-3DD76300EF16}"/>
    <cellStyle name="Normal 9 9 2 13" xfId="21638" xr:uid="{4BB14F9F-DEA7-4A63-A9B3-F08C8CBF84B7}"/>
    <cellStyle name="Normal 9 9 2 2" xfId="21639" xr:uid="{2725288A-9BD4-4B37-BD0C-6683C4A266D6}"/>
    <cellStyle name="Normal 9 9 2 2 10" xfId="21640" xr:uid="{162FE89D-965C-4013-B54C-1F3139431019}"/>
    <cellStyle name="Normal 9 9 2 2 11" xfId="21641" xr:uid="{824B7966-BF15-4DF8-BA9C-270EC060E4CA}"/>
    <cellStyle name="Normal 9 9 2 2 2" xfId="21642" xr:uid="{E2BB93E4-8161-4851-9803-76AB6FDA8645}"/>
    <cellStyle name="Normal 9 9 2 2 2 2" xfId="21643" xr:uid="{CECAC352-AC0D-4313-9F63-560F5982BEEB}"/>
    <cellStyle name="Normal 9 9 2 2 2 2 2" xfId="21644" xr:uid="{12198A3F-DBF0-424B-9493-57AE3E14593B}"/>
    <cellStyle name="Normal 9 9 2 2 2 3" xfId="21645" xr:uid="{88A5E3D5-66B9-4C47-8BDE-442DD08D9001}"/>
    <cellStyle name="Normal 9 9 2 2 2 4" xfId="21646" xr:uid="{31771086-637F-47C4-A1BE-DB2DF4A49CCA}"/>
    <cellStyle name="Normal 9 9 2 2 2 5" xfId="21647" xr:uid="{7BCAFDD7-0F1D-4216-851D-C8ED43A81C3C}"/>
    <cellStyle name="Normal 9 9 2 2 3" xfId="21648" xr:uid="{A49B7E9D-4574-4647-B742-3FA7778B5DD9}"/>
    <cellStyle name="Normal 9 9 2 2 3 2" xfId="21649" xr:uid="{37F31385-85B0-40D7-879E-D11E485D5969}"/>
    <cellStyle name="Normal 9 9 2 2 4" xfId="21650" xr:uid="{89402939-2191-44F2-8213-243C4382EFE7}"/>
    <cellStyle name="Normal 9 9 2 2 5" xfId="21651" xr:uid="{AC527F71-60C6-4DB5-B872-D6D12FDAD442}"/>
    <cellStyle name="Normal 9 9 2 2 6" xfId="21652" xr:uid="{E9B02647-AE9A-46B4-8868-FD6EDB75C01C}"/>
    <cellStyle name="Normal 9 9 2 2 7" xfId="21653" xr:uid="{1FF79F4A-E448-4742-B688-17DD9160AB9F}"/>
    <cellStyle name="Normal 9 9 2 2 8" xfId="21654" xr:uid="{F9FD6DC8-6E40-4E80-87DF-D30AED5B0B84}"/>
    <cellStyle name="Normal 9 9 2 2 9" xfId="21655" xr:uid="{032D740D-0162-42A3-ABCE-74CD5A461D02}"/>
    <cellStyle name="Normal 9 9 2 3" xfId="21656" xr:uid="{16F2CF1B-566F-4A43-9C48-00D22339412C}"/>
    <cellStyle name="Normal 9 9 2 3 2" xfId="21657" xr:uid="{15842E13-A5B6-4FCD-A49A-6C8AA2A7B872}"/>
    <cellStyle name="Normal 9 9 2 3 2 2" xfId="21658" xr:uid="{F19F7DCD-F9F3-4736-B5EE-79DB31763F5C}"/>
    <cellStyle name="Normal 9 9 2 3 3" xfId="21659" xr:uid="{9C6F7E49-BED4-45EE-8082-7A7AE0D5FF65}"/>
    <cellStyle name="Normal 9 9 2 3 4" xfId="21660" xr:uid="{E1D81A00-2372-463B-80BF-A05BAB49D4B6}"/>
    <cellStyle name="Normal 9 9 2 3 5" xfId="21661" xr:uid="{E16EBFD2-0BBF-4B43-A9DD-EBF490269EED}"/>
    <cellStyle name="Normal 9 9 2 4" xfId="21662" xr:uid="{5EF39F21-E21C-4034-B864-F6273BEA2B79}"/>
    <cellStyle name="Normal 9 9 2 4 2" xfId="21663" xr:uid="{52C39326-D6AF-4E2D-8E05-1347DB3202B3}"/>
    <cellStyle name="Normal 9 9 2 5" xfId="21664" xr:uid="{6AC8D817-70B4-45C2-9CC0-CA209E5813C8}"/>
    <cellStyle name="Normal 9 9 2 6" xfId="21665" xr:uid="{0596964C-D617-439E-86FD-3C9B5A638E87}"/>
    <cellStyle name="Normal 9 9 2 7" xfId="21666" xr:uid="{F7ECC4CD-666B-41A5-961D-2CEBFB3F41CB}"/>
    <cellStyle name="Normal 9 9 2 8" xfId="21667" xr:uid="{536D4CA2-B857-45E2-B769-431B98B3C11E}"/>
    <cellStyle name="Normal 9 9 2 9" xfId="21668" xr:uid="{7FCDF9FE-7E47-4B0C-A3DC-5DFCDC9086F1}"/>
    <cellStyle name="Normal 9 9 3" xfId="21669" xr:uid="{D56D85E2-7018-4866-A3CB-61BE4CF7739F}"/>
    <cellStyle name="Normal 9 9 3 10" xfId="21670" xr:uid="{12AE7D64-7CA4-4FBE-BF2F-32F5C31B6565}"/>
    <cellStyle name="Normal 9 9 3 11" xfId="21671" xr:uid="{8F54EB42-4890-4AF0-98F4-A8BEA23865E7}"/>
    <cellStyle name="Normal 9 9 3 2" xfId="21672" xr:uid="{5184576F-47C4-4499-9FBC-2AB2A27CA18F}"/>
    <cellStyle name="Normal 9 9 3 2 2" xfId="21673" xr:uid="{17475529-B3A3-4007-8299-C65E8541BEE3}"/>
    <cellStyle name="Normal 9 9 3 2 2 2" xfId="21674" xr:uid="{00AD5DD8-D26C-4791-A859-BC2014EF682A}"/>
    <cellStyle name="Normal 9 9 3 2 3" xfId="21675" xr:uid="{0A452477-ED35-4F54-8F2E-0C0F7F7288F7}"/>
    <cellStyle name="Normal 9 9 3 2 4" xfId="21676" xr:uid="{7F8C5F0C-494E-4DB4-A7B5-88543C8854DA}"/>
    <cellStyle name="Normal 9 9 3 2 5" xfId="21677" xr:uid="{9F8D1D89-82E7-4BA1-AC63-0BCDF2E7D33B}"/>
    <cellStyle name="Normal 9 9 3 3" xfId="21678" xr:uid="{A979FBB3-14AD-428D-8ED1-188BF1D153A7}"/>
    <cellStyle name="Normal 9 9 3 3 2" xfId="21679" xr:uid="{6EFC0D1A-6CB6-4AC0-A434-501C295972AE}"/>
    <cellStyle name="Normal 9 9 3 4" xfId="21680" xr:uid="{C7697063-74CC-40C1-B5BA-01E389D0388B}"/>
    <cellStyle name="Normal 9 9 3 5" xfId="21681" xr:uid="{B9B43F47-CCA7-40F5-A0F3-B52D135C0F90}"/>
    <cellStyle name="Normal 9 9 3 6" xfId="21682" xr:uid="{1E5B9C8F-5C4B-494D-8B9D-8D32CD653D62}"/>
    <cellStyle name="Normal 9 9 3 7" xfId="21683" xr:uid="{20AF39C0-4439-4D0B-83BB-C8B789436141}"/>
    <cellStyle name="Normal 9 9 3 8" xfId="21684" xr:uid="{7814741C-CDA2-4386-B499-347D946AFBA2}"/>
    <cellStyle name="Normal 9 9 3 9" xfId="21685" xr:uid="{D326D088-97F2-4105-B3C9-5DD80A2ADDC9}"/>
    <cellStyle name="Normal 9 9 4" xfId="21686" xr:uid="{70DCB25D-B77B-4FCD-A0C4-B5E61543386E}"/>
    <cellStyle name="Normal 9 9 4 2" xfId="21687" xr:uid="{366D7875-F76B-4DD8-8007-39AC240BC767}"/>
    <cellStyle name="Normal 9 9 4 2 2" xfId="21688" xr:uid="{6F4F6F3B-39AE-4F0E-B1AB-2FEE5334519D}"/>
    <cellStyle name="Normal 9 9 4 3" xfId="21689" xr:uid="{D2CA7027-2F24-45C0-96F3-FF4958775873}"/>
    <cellStyle name="Normal 9 9 4 4" xfId="21690" xr:uid="{977EFABA-A8D7-4555-8D4E-5654A570759B}"/>
    <cellStyle name="Normal 9 9 4 5" xfId="21691" xr:uid="{9D066506-1E46-4E9E-9892-3D8E2AFBDC06}"/>
    <cellStyle name="Normal 9 9 5" xfId="21692" xr:uid="{98F162E3-76E0-4641-9DCA-08EE70FE4940}"/>
    <cellStyle name="Normal 9 9 5 2" xfId="21693" xr:uid="{38833F4E-EE2B-494A-8652-3C97E8737BAE}"/>
    <cellStyle name="Normal 9 9 6" xfId="21694" xr:uid="{F60B0CB9-3FF7-48F2-8913-49E65EDD3F62}"/>
    <cellStyle name="Normal 9 9 7" xfId="21695" xr:uid="{4D13A7BF-2BAA-4CE1-B220-A4334BCC51FA}"/>
    <cellStyle name="Normal 9 9 8" xfId="21696" xr:uid="{5ECFF3A4-5224-4D57-923B-F27045E5C097}"/>
    <cellStyle name="Normal 9 9 9" xfId="21697" xr:uid="{6AECE024-1D96-4184-82B6-91AE8AF7C0DB}"/>
    <cellStyle name="Normal 90" xfId="21698" xr:uid="{174E6136-8ADD-49C9-8B2F-2C7A5C729B74}"/>
    <cellStyle name="Normal 91" xfId="21699" xr:uid="{1BC1383E-1615-4A55-B5DC-C674FC40EBCE}"/>
    <cellStyle name="Normal 92" xfId="21700" xr:uid="{A22603F3-EA7F-42DB-8F70-45DFAFA6B8FC}"/>
    <cellStyle name="Normal 93" xfId="21701" xr:uid="{3B8D4AA8-7D62-4B74-B0E5-F673D477DE52}"/>
    <cellStyle name="Normal 94" xfId="21702" xr:uid="{3662F932-B423-43A8-BF42-EF61020FAC3F}"/>
    <cellStyle name="Normal 95" xfId="21703" xr:uid="{A8B70625-6942-4EEC-A8A9-B515B088FB16}"/>
    <cellStyle name="Normal 96" xfId="21704" xr:uid="{57B2B2A7-E142-44F0-82A6-52C62812EAA7}"/>
    <cellStyle name="Normal 97" xfId="21705" xr:uid="{F1A1AD0C-9251-420E-B0E7-D9C2E8D7AB8C}"/>
    <cellStyle name="Normal 98" xfId="21706" xr:uid="{F54789F2-4DA6-4948-B1D6-DA4F6B7B06BD}"/>
    <cellStyle name="Normal 99" xfId="21707" xr:uid="{88674B21-43CC-4B23-B612-72FD42971817}"/>
    <cellStyle name="Normal_Master copy06(version 6)" xfId="5" xr:uid="{2681014A-7761-48A8-8B80-5F1A56166671}"/>
    <cellStyle name="Normal_Thermal coal" xfId="721" xr:uid="{98956C63-26FA-4012-9B5F-A1939E627797}"/>
    <cellStyle name="Note 2" xfId="21708" xr:uid="{6D9AE605-C1A7-461D-8CDD-EABF20B1EB5A}"/>
    <cellStyle name="Note 2 10" xfId="21709" xr:uid="{B6AB06AE-079A-4C0A-B85C-673C625AA3B6}"/>
    <cellStyle name="Note 2 11" xfId="21710" xr:uid="{01491161-B3FE-4BBA-8A70-BEC8E9DF8A2E}"/>
    <cellStyle name="Note 2 12" xfId="21711" xr:uid="{34BBCD9D-54F0-4F22-8040-1E17D7152238}"/>
    <cellStyle name="Note 2 13" xfId="21712" xr:uid="{E508E58E-2315-4777-A1CE-8BEEC6778D06}"/>
    <cellStyle name="Note 2 14" xfId="21713" xr:uid="{069D4441-0E00-4DB0-A10D-C3BB1782CFB1}"/>
    <cellStyle name="Note 2 15" xfId="21714" xr:uid="{1A60977F-BE79-4B9A-A483-E5300911C8B5}"/>
    <cellStyle name="Note 2 2" xfId="21715" xr:uid="{D705B387-B5F6-41BF-B407-AF47A7CD089F}"/>
    <cellStyle name="Note 2 2 2" xfId="21716" xr:uid="{BF0B90A8-1DF5-40C0-A653-051E9FA4DB13}"/>
    <cellStyle name="Note 2 2 2 2" xfId="21717" xr:uid="{7E128E38-CB30-45A4-9A73-F6FF2A9D9E3F}"/>
    <cellStyle name="Note 2 2 3" xfId="21718" xr:uid="{E9B39668-CFF9-483F-82E0-02E6B07B02BD}"/>
    <cellStyle name="Note 2 2 4" xfId="21719" xr:uid="{A2F26E63-5764-4950-A24B-39AEC258A171}"/>
    <cellStyle name="Note 2 2 5" xfId="21720" xr:uid="{ECC31FFC-4A2B-4962-B569-3F14DA74BA9A}"/>
    <cellStyle name="Note 2 2 6" xfId="21721" xr:uid="{85AE5048-9173-4E97-A680-AB356E84228F}"/>
    <cellStyle name="Note 2 3" xfId="21722" xr:uid="{0154EF4C-8942-42FF-8829-1E3A292DF78B}"/>
    <cellStyle name="Note 2 3 2" xfId="21723" xr:uid="{BEE4D33B-1930-46B7-9302-4D512F3886B9}"/>
    <cellStyle name="Note 2 3 2 2" xfId="21724" xr:uid="{4971D7CF-52BB-4420-832D-F7CF97ED24FF}"/>
    <cellStyle name="Note 2 3 3" xfId="21725" xr:uid="{65575693-C6E0-4F0E-9268-EDD14BB68190}"/>
    <cellStyle name="Note 2 3 4" xfId="21726" xr:uid="{E4829511-C5AB-4474-A6F7-038372EFDD90}"/>
    <cellStyle name="Note 2 3 5" xfId="21727" xr:uid="{3D573ED2-C650-4D43-B6EC-C3CD6166D58A}"/>
    <cellStyle name="Note 2 3 6" xfId="21728" xr:uid="{1BFB2013-8CF0-42CD-9927-36B9D4B3527A}"/>
    <cellStyle name="Note 2 4" xfId="21729" xr:uid="{C73A75D5-478B-437E-BF9B-37EA14629C5D}"/>
    <cellStyle name="Note 2 4 2" xfId="21730" xr:uid="{A9A7021E-5CB2-4D0D-B40A-043A1B348947}"/>
    <cellStyle name="Note 2 4 3" xfId="21731" xr:uid="{7F0A7583-9E01-4035-97CE-8A55F161029F}"/>
    <cellStyle name="Note 2 5" xfId="21732" xr:uid="{5190067A-3FDC-495A-94C0-0DE6AABC8A68}"/>
    <cellStyle name="Note 2 5 2" xfId="21733" xr:uid="{8AF3B752-BBDD-4FF7-9B2C-0D2DB0FA3902}"/>
    <cellStyle name="Note 2 6" xfId="21734" xr:uid="{5F6F1A93-4C46-4677-A340-A7758A72E9AA}"/>
    <cellStyle name="Note 2 7" xfId="21735" xr:uid="{B4EAC16B-01A0-4AED-9093-E0FADD8F0077}"/>
    <cellStyle name="Note 2 8" xfId="21736" xr:uid="{4A313F64-BAE8-47F6-B586-50840C3DEA3D}"/>
    <cellStyle name="Note 2 9" xfId="21737" xr:uid="{8080FC5F-260B-4EFA-BA8C-ACD06C1F99A0}"/>
    <cellStyle name="Note 3" xfId="21738" xr:uid="{3E94261E-C077-491B-A63F-14C28F801D1A}"/>
    <cellStyle name="Note 4" xfId="21739" xr:uid="{E779D8DA-85B9-4B4B-B682-A080BFEE2B47}"/>
    <cellStyle name="Note 5" xfId="21740" xr:uid="{13F05194-831B-4384-86B8-99F784E21E3D}"/>
    <cellStyle name="Note 6" xfId="21741" xr:uid="{EAE295E2-DD6C-42F7-AF8C-930B59DD1C14}"/>
    <cellStyle name="Output 2" xfId="21742" xr:uid="{8CF5B18B-A817-4297-B837-FB30E02DEE32}"/>
    <cellStyle name="Output 2 2" xfId="21743" xr:uid="{C78E7AF5-6CE6-4F7B-BEFD-4443CFE0C0AA}"/>
    <cellStyle name="Output 2 2 2" xfId="21744" xr:uid="{C8C09D3C-4F02-421F-BFC0-E250AFDE39BD}"/>
    <cellStyle name="Output 2 3" xfId="21745" xr:uid="{EDB5D918-B7CB-4235-836A-8B4855428EE6}"/>
    <cellStyle name="Output 2 4" xfId="21746" xr:uid="{7D4D92F8-15B6-42A2-9E93-222B336741B8}"/>
    <cellStyle name="Output 2 5" xfId="21747" xr:uid="{5DBCF5B2-5F75-41AD-897F-EAD90C521FBF}"/>
    <cellStyle name="Pending Vessels Body" xfId="21748" xr:uid="{1434416B-4D87-408B-A39E-2284D733DF2A}"/>
    <cellStyle name="Percent" xfId="2" builtinId="5"/>
    <cellStyle name="Percent 10" xfId="21749" xr:uid="{FA739A52-6B2C-47DA-9472-EFFAF975522A}"/>
    <cellStyle name="Percent 11" xfId="21750" xr:uid="{C8D1891E-5622-4677-B2C2-9F03020FD132}"/>
    <cellStyle name="Percent 12" xfId="21751" xr:uid="{7C679BC5-F27C-4973-8335-A8584272B118}"/>
    <cellStyle name="Percent 13" xfId="21752" xr:uid="{B2497B8D-C6FA-48AE-BE73-4ECF3F12BBA9}"/>
    <cellStyle name="Percent 14" xfId="21753" xr:uid="{2B7AA050-69DB-4AE1-9FA8-1F66493D3A43}"/>
    <cellStyle name="Percent 2" xfId="21754" xr:uid="{B1B35C4F-761E-4F0F-B9ED-AEB06C25959C}"/>
    <cellStyle name="Percent 2 2" xfId="21755" xr:uid="{1AFF89FA-6691-4605-9EE8-F7F9308E3548}"/>
    <cellStyle name="Percent 2 2 2" xfId="21756" xr:uid="{9ECE2929-34B6-4F23-A931-A3C3098780C3}"/>
    <cellStyle name="Percent 2 2 2 2" xfId="21757" xr:uid="{9625240A-EBDB-4C80-BEDF-0497C740C1B7}"/>
    <cellStyle name="Percent 2 2 3" xfId="21758" xr:uid="{816D8E2C-E6BD-4F9C-B2E5-A75B6FFEB620}"/>
    <cellStyle name="Percent 2 2 4" xfId="21759" xr:uid="{B20683A2-CE46-4B73-B62F-E949E770C170}"/>
    <cellStyle name="Percent 2 3" xfId="21760" xr:uid="{A84ED03A-8727-4DCC-9DBC-98C96E601541}"/>
    <cellStyle name="Percent 2 3 2" xfId="21761" xr:uid="{63C6597B-C069-45F9-B996-76B5A3875C62}"/>
    <cellStyle name="Percent 2 3 2 2" xfId="21762" xr:uid="{44E39D95-88C1-4FD7-B508-B7FEA48FA0B8}"/>
    <cellStyle name="Percent 2 3 3" xfId="21763" xr:uid="{B7932DE1-D6A3-4FEA-9F37-82B7C3208599}"/>
    <cellStyle name="Percent 2 3 4" xfId="21764" xr:uid="{BC16835D-BE21-4187-99C8-154F083980E8}"/>
    <cellStyle name="Percent 2 4" xfId="21765" xr:uid="{ED76B8BA-503B-4716-A236-E2F29B3B5790}"/>
    <cellStyle name="Percent 2 4 2" xfId="21766" xr:uid="{76F766E2-7B9F-430C-B698-7E3D9DAFACB2}"/>
    <cellStyle name="Percent 2 5" xfId="21767" xr:uid="{6DB9B276-23B3-4386-80FD-E923F6F33C56}"/>
    <cellStyle name="Percent 2 6" xfId="21768" xr:uid="{BCB1BAD7-5050-454B-8683-81B3FDF84C14}"/>
    <cellStyle name="Percent 3" xfId="21769" xr:uid="{DFC15897-0FAF-4573-B475-624A6657C63A}"/>
    <cellStyle name="Percent 3 2" xfId="21770" xr:uid="{EA4752BC-4D83-4770-9363-163D8EC671C8}"/>
    <cellStyle name="Percent 3 2 2" xfId="21771" xr:uid="{4A70566C-8C0C-42C9-AF4F-E071DED0F982}"/>
    <cellStyle name="Percent 3 3" xfId="21772" xr:uid="{38904EDF-0942-4BBB-8A00-8155F555F987}"/>
    <cellStyle name="Percent 4" xfId="21773" xr:uid="{C05EC649-9E8F-4988-8527-CD2028EAC464}"/>
    <cellStyle name="Percent 4 2" xfId="21774" xr:uid="{B9C36E5E-E71E-498B-A61F-67C3A0D18F89}"/>
    <cellStyle name="Percent 5" xfId="21775" xr:uid="{A1C1C763-2441-4257-B5D4-880D290C8453}"/>
    <cellStyle name="Percent 6" xfId="21776" xr:uid="{26C6CC99-E7F5-4422-889A-A66EA3C7F365}"/>
    <cellStyle name="Percent 7" xfId="21777" xr:uid="{2B5C21CA-342D-42A1-BB65-DF6701E4D437}"/>
    <cellStyle name="Percent 8" xfId="21778" xr:uid="{DFA8C950-A203-4160-AE0A-B7951270A614}"/>
    <cellStyle name="Percent 9" xfId="21779" xr:uid="{282D29A1-30EE-49DE-89AA-E5ECA2B016A6}"/>
    <cellStyle name="phx-col-head" xfId="21780" xr:uid="{77ADE93D-A324-4CFB-AE9F-AE96AA267506}"/>
    <cellStyle name="phx-col-head-last" xfId="21781" xr:uid="{43DA886F-00E4-4B54-BF2A-7E21699FD36F}"/>
    <cellStyle name="phx-col-head-last 2" xfId="21782" xr:uid="{8D549ACC-B211-4282-9E40-B1FA623725D5}"/>
    <cellStyle name="phx-header" xfId="21783" xr:uid="{F88B533A-93F1-41C6-A689-35F10BBFB723}"/>
    <cellStyle name="phx-header 2" xfId="21784" xr:uid="{5A4C4A09-A0CB-4218-9631-93C1A95F2180}"/>
    <cellStyle name="phx-HL-cell" xfId="21785" xr:uid="{A6A72C70-CA96-4BC6-A53D-6048B78DA7FF}"/>
    <cellStyle name="phx-HL-row" xfId="21786" xr:uid="{74E9A970-A98C-4CDC-9754-B0E6D654791D}"/>
    <cellStyle name="phx-level1" xfId="21787" xr:uid="{444F57FF-59EF-4266-9C42-AFBFA9BD2742}"/>
    <cellStyle name="phx-level2" xfId="21788" xr:uid="{1E9CCFE4-E152-4253-B2E5-2E994ADFBCC3}"/>
    <cellStyle name="phx-level3" xfId="21789" xr:uid="{ED801C1E-A8AC-4F11-BECD-D2EE1F941FFD}"/>
    <cellStyle name="phx-level4" xfId="21790" xr:uid="{916A9410-8265-4E58-83A3-FCFF3C5275CC}"/>
    <cellStyle name="phx-note" xfId="21791" xr:uid="{2DF46E46-6E05-4D9F-89F6-23122A3C270E}"/>
    <cellStyle name="phx-source" xfId="21792" xr:uid="{571B9F31-BC47-4E9F-9D3E-5F35E5F2BCFD}"/>
    <cellStyle name="phx-source 2" xfId="21793" xr:uid="{12D5987D-3E76-40D5-95F3-C40825D3AFEE}"/>
    <cellStyle name="phx-subhead" xfId="21794" xr:uid="{2D4B0F3A-56A8-436E-AF28-A3FB7DC57AA8}"/>
    <cellStyle name="phx-subhead 2" xfId="21795" xr:uid="{EAB849BC-A14C-49BA-B0F6-F9003CABDD19}"/>
    <cellStyle name="phx-total-row" xfId="21796" xr:uid="{BE4711D9-3A74-4021-B532-6A4CAB623009}"/>
    <cellStyle name="Projection" xfId="21797" xr:uid="{77164D2D-9DA1-4131-B797-416BF305660B}"/>
    <cellStyle name="Result" xfId="21798" xr:uid="{E6CA922A-1835-4EA2-A62C-44DAF7D565D6}"/>
    <cellStyle name="Result2" xfId="21799" xr:uid="{2B8034BE-A70B-43F4-9E1F-259D94D2780A}"/>
    <cellStyle name="RowHeading" xfId="21800" xr:uid="{A76EBFAD-C464-45C5-AD1B-4275732D564E}"/>
    <cellStyle name="SAPBEXstdItem" xfId="21801" xr:uid="{A98FF96F-F159-4A40-A8EE-9406BDA5E4A9}"/>
    <cellStyle name="Section" xfId="21802" xr:uid="{D5767480-32E7-49A8-B186-5673562982DC}"/>
    <cellStyle name="Sheet header" xfId="21803" xr:uid="{7A9801E6-0AA1-4813-B0C1-11F4E2BAE567}"/>
    <cellStyle name="Standard_BAFA-Forwards_1" xfId="21804" xr:uid="{CDD8F55A-07C1-4F0F-9616-09CBCF501BEC}"/>
    <cellStyle name="Style 1" xfId="21805" xr:uid="{514AAFE4-1D8D-42A7-BD0E-4AE929AA1975}"/>
    <cellStyle name="Style 1 2" xfId="21806" xr:uid="{0DB08330-CD67-4CC3-A684-000C9519C5CB}"/>
    <cellStyle name="Style 1 3" xfId="21807" xr:uid="{EEC1D2FC-40A4-4848-8E10-880E125BF01F}"/>
    <cellStyle name="Summary or contents" xfId="21808" xr:uid="{22D79576-4131-43A8-B4B5-384AC443FC6B}"/>
    <cellStyle name="TableHeader" xfId="21809" xr:uid="{FB6E5FA8-3755-4FEF-AD68-2AB6540DC11D}"/>
    <cellStyle name="TableHeader 2" xfId="21810" xr:uid="{C6D6E254-6B02-46F7-BAC1-326EF1150025}"/>
    <cellStyle name="Title 2" xfId="21811" xr:uid="{EB1E4FA5-34BD-4E10-95A9-2854AE420808}"/>
    <cellStyle name="Title 2 2" xfId="21812" xr:uid="{F532EEA2-EC6E-4366-8F61-BD294233F7E1}"/>
    <cellStyle name="Title 3" xfId="21813" xr:uid="{C730B49B-3700-46C5-8C6E-32257DEB46C7}"/>
    <cellStyle name="Total 2" xfId="21814" xr:uid="{7A71EF0C-AD2A-4DDE-A436-809EF353D454}"/>
    <cellStyle name="Total 2 2" xfId="21815" xr:uid="{21E55274-357F-475A-8495-8C064B0E85B1}"/>
    <cellStyle name="Total 2 2 2" xfId="21816" xr:uid="{D5A685DD-4D46-45B2-BDC3-7529C546C0FF}"/>
    <cellStyle name="Total 2 3" xfId="21817" xr:uid="{CDDACECF-42F8-4D0F-A7BC-D1EAD7B623D4}"/>
    <cellStyle name="Total 2 4" xfId="21818" xr:uid="{FC9006C8-52EC-43FA-AAB4-5B3023C6933F}"/>
    <cellStyle name="Total 2 5" xfId="21819" xr:uid="{3D3AA1F4-93E4-42CF-BF32-1001EAC52882}"/>
    <cellStyle name="Warning Text 2" xfId="21820" xr:uid="{9EFCD6A0-873B-4B74-8F4E-0BF601FD4935}"/>
    <cellStyle name="好" xfId="21821" xr:uid="{8BD29AF0-0BE6-4226-95A4-95D8F6DB6613}"/>
    <cellStyle name="差" xfId="21822" xr:uid="{F7B9E2D1-65D7-4798-A183-742F37FF87F7}"/>
    <cellStyle name="强调文字颜色 1" xfId="21823" xr:uid="{90D3912B-2F1E-4179-8B57-A132FFFE48E7}"/>
    <cellStyle name="强调文字颜色 2" xfId="21824" xr:uid="{34E94C04-E00F-45B7-9013-B8CE226E0375}"/>
    <cellStyle name="强调文字颜色 3" xfId="21825" xr:uid="{CE665234-9DF7-4C8B-A0E5-7790B77A3C7F}"/>
    <cellStyle name="强调文字颜色 4" xfId="21826" xr:uid="{B982C768-81D5-4646-B200-C6FB6F252AA2}"/>
    <cellStyle name="强调文字颜色 5" xfId="21827" xr:uid="{B44FF6EC-F443-4BC6-9656-E036006751B6}"/>
    <cellStyle name="强调文字颜色 6" xfId="21828" xr:uid="{4D04BD01-201B-4890-8DA5-43BC83A5FA53}"/>
    <cellStyle name="标题" xfId="21829" xr:uid="{BA851769-9B34-40E1-B857-537FD07F626A}"/>
    <cellStyle name="标题 1" xfId="21830" xr:uid="{015D77B8-CF24-46DB-8E8E-8C8FEACDC221}"/>
    <cellStyle name="标题 2" xfId="21831" xr:uid="{67B72D1E-BAC1-4B1E-A0DA-620CFFDCE84A}"/>
    <cellStyle name="标题 3" xfId="21832" xr:uid="{DBB2E552-A313-42CE-BD9B-8314934FE197}"/>
    <cellStyle name="标题 4" xfId="21833" xr:uid="{73B6515D-5231-41AA-AE5F-CF049030DE34}"/>
    <cellStyle name="检查单元格" xfId="21834" xr:uid="{70062025-EDA4-4112-BAD7-92F8904ED23D}"/>
    <cellStyle name="汇总" xfId="21835" xr:uid="{033EAC8F-A4AE-40C7-B916-1EC841FE2E79}"/>
    <cellStyle name="注释" xfId="21836" xr:uid="{0797354B-62E1-4707-92B2-415C5B179962}"/>
    <cellStyle name="解释性文本" xfId="21837" xr:uid="{E74E0478-FAF7-48BD-AABB-EF6D6FEA0120}"/>
    <cellStyle name="警告文本" xfId="21838" xr:uid="{36F017BC-53AA-45AF-9F76-B4B1771FDE26}"/>
    <cellStyle name="计算" xfId="21839" xr:uid="{084BF5BB-2C32-4E86-A449-26FD6FD47591}"/>
    <cellStyle name="输入" xfId="21840" xr:uid="{2AD1705C-9E80-4162-B399-93DF59820C82}"/>
    <cellStyle name="输出" xfId="21841" xr:uid="{AEED19A2-9D37-4CC5-B095-9FEA70F75DEF}"/>
    <cellStyle name="适中" xfId="21842" xr:uid="{639AA8ED-5AB1-4B3A-83D6-8F2794124941}"/>
    <cellStyle name="链接单元格" xfId="21843" xr:uid="{A4076E62-902D-4928-99AD-2F96796DF3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615950</xdr:colOff>
      <xdr:row>4</xdr:row>
      <xdr:rowOff>95250</xdr:rowOff>
    </xdr:to>
    <xdr:pic>
      <xdr:nvPicPr>
        <xdr:cNvPr id="2" name="Picture 1">
          <a:extLst>
            <a:ext uri="{FF2B5EF4-FFF2-40B4-BE49-F238E27FC236}">
              <a16:creationId xmlns:a16="http://schemas.microsoft.com/office/drawing/2014/main" id="{C4871632-3EB3-4CCF-8B4B-07AF09DE5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1587500</xdr:colOff>
      <xdr:row>4</xdr:row>
      <xdr:rowOff>57150</xdr:rowOff>
    </xdr:to>
    <xdr:pic>
      <xdr:nvPicPr>
        <xdr:cNvPr id="2" name="Picture 1">
          <a:extLst>
            <a:ext uri="{FF2B5EF4-FFF2-40B4-BE49-F238E27FC236}">
              <a16:creationId xmlns:a16="http://schemas.microsoft.com/office/drawing/2014/main" id="{C0B4E832-F62F-4A2B-ABB4-2C93058A3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9525</xdr:colOff>
      <xdr:row>48</xdr:row>
      <xdr:rowOff>9525</xdr:rowOff>
    </xdr:to>
    <xdr:pic>
      <xdr:nvPicPr>
        <xdr:cNvPr id="2" name="Picture 1"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513B521F-71FC-43E2-837C-7E96B538C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2030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E501-3785-44E6-BE9E-0F13CD8E72E1}">
  <dimension ref="A1:L36"/>
  <sheetViews>
    <sheetView showGridLines="0" topLeftCell="A3" zoomScaleNormal="100" workbookViewId="0">
      <selection activeCell="G10" sqref="G10"/>
    </sheetView>
  </sheetViews>
  <sheetFormatPr defaultColWidth="10.28515625" defaultRowHeight="15"/>
  <cols>
    <col min="1" max="5" width="3.5703125" style="5" customWidth="1"/>
    <col min="6" max="6" width="42.42578125" style="5" customWidth="1"/>
    <col min="7" max="7" width="26.42578125" style="5" customWidth="1"/>
    <col min="8" max="8" width="49.5703125" style="5" customWidth="1"/>
    <col min="9" max="11" width="49.5703125" style="9" customWidth="1"/>
    <col min="12" max="12" width="94.42578125" style="5" customWidth="1"/>
    <col min="13" max="16384" width="10.28515625" style="5"/>
  </cols>
  <sheetData>
    <row r="1" spans="1:11" ht="14.25">
      <c r="I1" s="5"/>
      <c r="J1" s="5"/>
      <c r="K1" s="5"/>
    </row>
    <row r="2" spans="1:11" ht="18">
      <c r="A2" s="6"/>
      <c r="B2" s="6"/>
      <c r="C2" s="6"/>
      <c r="D2" s="6"/>
      <c r="I2" s="5"/>
      <c r="J2" s="5"/>
      <c r="K2" s="5"/>
    </row>
    <row r="3" spans="1:11" ht="14.25">
      <c r="I3" s="5"/>
      <c r="J3" s="5"/>
      <c r="K3" s="5"/>
    </row>
    <row r="4" spans="1:11" ht="14.25">
      <c r="I4" s="5"/>
      <c r="J4" s="5"/>
      <c r="K4" s="5"/>
    </row>
    <row r="5" spans="1:11" ht="14.25">
      <c r="I5" s="5"/>
      <c r="J5" s="5"/>
      <c r="K5" s="5"/>
    </row>
    <row r="6" spans="1:11" ht="14.25">
      <c r="I6" s="5"/>
      <c r="J6" s="5"/>
      <c r="K6" s="5"/>
    </row>
    <row r="7" spans="1:11" ht="14.25">
      <c r="F7" s="5" t="s">
        <v>0</v>
      </c>
      <c r="I7" s="5"/>
      <c r="J7" s="5"/>
      <c r="K7" s="5"/>
    </row>
    <row r="8" spans="1:11" ht="14.25">
      <c r="F8" s="5" t="s">
        <v>1</v>
      </c>
      <c r="I8" s="5"/>
      <c r="J8" s="5"/>
      <c r="K8" s="5"/>
    </row>
    <row r="9" spans="1:11" ht="18.75" customHeight="1">
      <c r="F9" s="5" t="s">
        <v>2</v>
      </c>
      <c r="H9" s="7"/>
      <c r="I9" s="5"/>
      <c r="J9" s="5"/>
      <c r="K9" s="5"/>
    </row>
    <row r="10" spans="1:11" ht="37.5" customHeight="1">
      <c r="F10" s="8" t="s">
        <v>3</v>
      </c>
      <c r="I10" s="5"/>
      <c r="J10" s="5"/>
      <c r="K10" s="5"/>
    </row>
    <row r="11" spans="1:11" ht="14.25">
      <c r="F11" s="5" t="s">
        <v>4</v>
      </c>
      <c r="I11" s="5"/>
      <c r="J11" s="5"/>
      <c r="K11" s="5"/>
    </row>
    <row r="12" spans="1:11" ht="15.75" customHeight="1">
      <c r="I12" s="5"/>
      <c r="J12" s="5"/>
      <c r="K12" s="5"/>
    </row>
    <row r="13" spans="1:11">
      <c r="F13" s="8" t="s">
        <v>5</v>
      </c>
      <c r="I13" s="5"/>
      <c r="J13" s="5"/>
      <c r="K13" s="5"/>
    </row>
    <row r="14" spans="1:11" ht="15.75" customHeight="1">
      <c r="F14" s="5" t="s">
        <v>6</v>
      </c>
      <c r="I14" s="5"/>
      <c r="J14" s="5"/>
      <c r="K14" s="5"/>
    </row>
    <row r="15" spans="1:11" ht="15.75" customHeight="1">
      <c r="F15" s="5" t="s">
        <v>7</v>
      </c>
      <c r="I15" s="5"/>
      <c r="J15" s="5"/>
      <c r="K15" s="5"/>
    </row>
    <row r="16" spans="1:11" ht="15.75" customHeight="1">
      <c r="F16" s="5" t="s">
        <v>8</v>
      </c>
      <c r="I16" s="5"/>
      <c r="J16" s="5"/>
      <c r="K16" s="5"/>
    </row>
    <row r="17" spans="6:12" ht="18.75" customHeight="1">
      <c r="F17" s="5" t="s">
        <v>9</v>
      </c>
      <c r="I17" s="5"/>
      <c r="J17" s="5"/>
      <c r="K17" s="5"/>
    </row>
    <row r="18" spans="6:12" ht="15.75" customHeight="1">
      <c r="F18" s="5" t="s">
        <v>10</v>
      </c>
      <c r="I18" s="5"/>
      <c r="J18" s="5"/>
      <c r="K18" s="5"/>
    </row>
    <row r="19" spans="6:12" ht="18.75" customHeight="1">
      <c r="F19" s="5" t="s">
        <v>11</v>
      </c>
      <c r="I19" s="5"/>
      <c r="J19" s="5"/>
      <c r="K19" s="5"/>
    </row>
    <row r="20" spans="6:12" ht="36.75" customHeight="1">
      <c r="F20" s="191" t="s">
        <v>12</v>
      </c>
      <c r="G20" s="191"/>
      <c r="H20" s="191"/>
      <c r="I20" s="191"/>
      <c r="J20" s="5"/>
      <c r="K20" s="5"/>
    </row>
    <row r="21" spans="6:12" ht="14.25">
      <c r="F21" s="5" t="s">
        <v>13</v>
      </c>
      <c r="I21" s="5"/>
      <c r="J21" s="5"/>
      <c r="K21" s="5"/>
    </row>
    <row r="22" spans="6:12" ht="18.75" customHeight="1">
      <c r="I22" s="5"/>
      <c r="J22" s="5"/>
      <c r="K22" s="5"/>
    </row>
    <row r="23" spans="6:12" ht="15.75" customHeight="1">
      <c r="F23" s="8" t="s">
        <v>14</v>
      </c>
      <c r="L23" s="9"/>
    </row>
    <row r="24" spans="6:12" ht="15.75" customHeight="1">
      <c r="F24" s="5" t="s">
        <v>15</v>
      </c>
      <c r="L24" s="9"/>
    </row>
    <row r="25" spans="6:12" ht="15.75" customHeight="1">
      <c r="F25" s="5" t="s">
        <v>16</v>
      </c>
      <c r="L25" s="9"/>
    </row>
    <row r="26" spans="6:12" ht="15.75" customHeight="1">
      <c r="F26" s="5" t="s">
        <v>17</v>
      </c>
      <c r="L26" s="9"/>
    </row>
    <row r="27" spans="6:12" ht="15.75" customHeight="1">
      <c r="F27" s="5" t="s">
        <v>18</v>
      </c>
      <c r="L27" s="9"/>
    </row>
    <row r="28" spans="6:12" ht="15.75" customHeight="1">
      <c r="L28" s="9"/>
    </row>
    <row r="29" spans="6:12" ht="15.75" customHeight="1">
      <c r="F29" s="8" t="s">
        <v>19</v>
      </c>
      <c r="L29" s="9"/>
    </row>
    <row r="30" spans="6:12" ht="60" customHeight="1">
      <c r="F30" s="191" t="s">
        <v>20</v>
      </c>
      <c r="G30" s="191"/>
      <c r="H30" s="191"/>
      <c r="I30" s="191"/>
    </row>
    <row r="31" spans="6:12" ht="15.75" customHeight="1">
      <c r="H31" s="10"/>
      <c r="I31" s="10"/>
    </row>
    <row r="32" spans="6:12" ht="15.75" customHeight="1">
      <c r="H32" s="10"/>
      <c r="I32" s="10"/>
    </row>
    <row r="33" spans="8:11" ht="15.75">
      <c r="H33" s="10"/>
    </row>
    <row r="34" spans="8:11" ht="15.75">
      <c r="H34" s="10"/>
      <c r="J34" s="10"/>
      <c r="K34" s="10"/>
    </row>
    <row r="35" spans="8:11" ht="15.75">
      <c r="J35" s="10"/>
      <c r="K35" s="10"/>
    </row>
    <row r="36" spans="8:11" ht="15.75">
      <c r="J36" s="10"/>
      <c r="K36" s="10"/>
    </row>
  </sheetData>
  <mergeCells count="2">
    <mergeCell ref="F20:I20"/>
    <mergeCell ref="F30:I30"/>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9B2D-1935-4BDA-B7AE-306E9EF22584}">
  <dimension ref="A2:F52"/>
  <sheetViews>
    <sheetView showGridLines="0" zoomScale="85" zoomScaleNormal="85" workbookViewId="0">
      <selection activeCell="F10" sqref="F10"/>
    </sheetView>
  </sheetViews>
  <sheetFormatPr defaultRowHeight="15"/>
  <cols>
    <col min="6" max="6" width="94.42578125" customWidth="1"/>
  </cols>
  <sheetData>
    <row r="2" spans="1:6" ht="18.75">
      <c r="A2" s="1"/>
    </row>
    <row r="6" spans="1:6" ht="18">
      <c r="F6" s="2" t="s">
        <v>21</v>
      </c>
    </row>
    <row r="7" spans="1:6" ht="18">
      <c r="F7" s="2" t="s">
        <v>22</v>
      </c>
    </row>
    <row r="8" spans="1:6" ht="18">
      <c r="F8" s="2"/>
    </row>
    <row r="9" spans="1:6" ht="15.75">
      <c r="F9" s="3" t="s">
        <v>23</v>
      </c>
    </row>
    <row r="10" spans="1:6" ht="15.75">
      <c r="F10" s="3" t="s">
        <v>24</v>
      </c>
    </row>
    <row r="11" spans="1:6" ht="15.75">
      <c r="F11" s="3" t="s">
        <v>25</v>
      </c>
    </row>
    <row r="12" spans="1:6" ht="15.75">
      <c r="F12" s="3" t="s">
        <v>26</v>
      </c>
    </row>
    <row r="13" spans="1:6" ht="15.75">
      <c r="F13" s="3" t="s">
        <v>27</v>
      </c>
    </row>
    <row r="14" spans="1:6" ht="15.75">
      <c r="F14" s="3" t="s">
        <v>28</v>
      </c>
    </row>
    <row r="15" spans="1:6" ht="15.75">
      <c r="F15" s="3" t="s">
        <v>29</v>
      </c>
    </row>
    <row r="16" spans="1:6" ht="15.75">
      <c r="F16" s="3" t="s">
        <v>30</v>
      </c>
    </row>
    <row r="17" spans="6:6" ht="15.75">
      <c r="F17" s="3" t="s">
        <v>31</v>
      </c>
    </row>
    <row r="18" spans="6:6" ht="15.75">
      <c r="F18" s="3" t="s">
        <v>32</v>
      </c>
    </row>
    <row r="19" spans="6:6" ht="15.75">
      <c r="F19" s="3" t="s">
        <v>33</v>
      </c>
    </row>
    <row r="20" spans="6:6" ht="15.75">
      <c r="F20" s="3" t="s">
        <v>34</v>
      </c>
    </row>
    <row r="21" spans="6:6" ht="15.75">
      <c r="F21" s="3" t="s">
        <v>35</v>
      </c>
    </row>
    <row r="22" spans="6:6" ht="15.75">
      <c r="F22" s="3" t="s">
        <v>36</v>
      </c>
    </row>
    <row r="23" spans="6:6" ht="15.75">
      <c r="F23" s="3" t="s">
        <v>37</v>
      </c>
    </row>
    <row r="24" spans="6:6" ht="15.75">
      <c r="F24" s="3" t="s">
        <v>38</v>
      </c>
    </row>
    <row r="25" spans="6:6" ht="15.75">
      <c r="F25" s="3" t="s">
        <v>39</v>
      </c>
    </row>
    <row r="26" spans="6:6" ht="15.75">
      <c r="F26" s="3" t="s">
        <v>40</v>
      </c>
    </row>
    <row r="27" spans="6:6" ht="15.75">
      <c r="F27" s="3" t="s">
        <v>41</v>
      </c>
    </row>
    <row r="28" spans="6:6" ht="15.75">
      <c r="F28" s="3" t="s">
        <v>42</v>
      </c>
    </row>
    <row r="29" spans="6:6" ht="15.75">
      <c r="F29" s="3" t="s">
        <v>43</v>
      </c>
    </row>
    <row r="30" spans="6:6">
      <c r="F30" s="4"/>
    </row>
    <row r="31" spans="6:6">
      <c r="F31" s="4"/>
    </row>
    <row r="32" spans="6:6">
      <c r="F32" s="4"/>
    </row>
    <row r="33" spans="6:6">
      <c r="F33" s="4"/>
    </row>
    <row r="34" spans="6:6">
      <c r="F34" s="4"/>
    </row>
    <row r="35" spans="6:6">
      <c r="F35" s="4"/>
    </row>
    <row r="36" spans="6:6">
      <c r="F36" s="4"/>
    </row>
    <row r="37" spans="6:6">
      <c r="F37" s="4"/>
    </row>
    <row r="38" spans="6:6">
      <c r="F38" s="4"/>
    </row>
    <row r="39" spans="6:6">
      <c r="F39" s="4"/>
    </row>
    <row r="40" spans="6:6">
      <c r="F40" s="4"/>
    </row>
    <row r="41" spans="6:6">
      <c r="F41" s="4"/>
    </row>
    <row r="42" spans="6:6">
      <c r="F42" s="4"/>
    </row>
    <row r="43" spans="6:6">
      <c r="F43" s="4"/>
    </row>
    <row r="44" spans="6:6">
      <c r="F44" s="4"/>
    </row>
    <row r="45" spans="6:6">
      <c r="F45" s="4"/>
    </row>
    <row r="46" spans="6:6">
      <c r="F46" s="4"/>
    </row>
    <row r="47" spans="6:6">
      <c r="F47" s="4"/>
    </row>
    <row r="48" spans="6:6">
      <c r="F48" s="4"/>
    </row>
    <row r="49" spans="6:6">
      <c r="F49" s="4"/>
    </row>
    <row r="50" spans="6:6">
      <c r="F50" s="4"/>
    </row>
    <row r="51" spans="6:6">
      <c r="F51" s="4"/>
    </row>
    <row r="52" spans="6:6">
      <c r="F52" s="4"/>
    </row>
  </sheetData>
  <hyperlinks>
    <hyperlink ref="F7" location="'Contents'!A1" display="'Contents'!A1" xr:uid="{976E3C7B-33AD-4FD9-8508-8557DC518895}"/>
    <hyperlink ref="F9" location="'World macro'!A1" display="World macro" xr:uid="{6CBC261F-36BD-4F56-8340-6970116355B4}"/>
    <hyperlink ref="F10" location="'Aus macro'!A1" display="Australia macro" xr:uid="{95FF3F6B-1459-42B5-AE43-78F41AABD380}"/>
    <hyperlink ref="F11" location="'Commodity sector'!A1" display="Commodity sector" xr:uid="{7A38D6B5-7EA8-4B27-B4F4-2269EC0CD9E5}"/>
    <hyperlink ref="F12" location="'Selected exports'!A1" display="Selected exports" xr:uid="{E209B672-1579-41AA-AF19-98097320A79A}"/>
    <hyperlink ref="F13" location="'Quarterly export values'!A1" display="Australia's export values, nominal quarterly" xr:uid="{922D77BF-FF9F-484A-B057-385D96AA0806}"/>
    <hyperlink ref="F14" location="'Quarterly prices'!A1" display="Spot prices, nominal quarterly average" xr:uid="{C21BEBC9-7AB0-47DE-8603-30EE2DD993CA}"/>
    <hyperlink ref="F15" location="'Quarterly export volumes'!A1" display="Australia's export volumes, quarterly" xr:uid="{BF0CA2EB-6021-4556-971B-DE16CA126CEF}"/>
    <hyperlink ref="F16" location="'Steel-making'!A1" display="Steel-making" xr:uid="{80515E54-EF7D-40E7-9EE7-C1909829FF63}"/>
    <hyperlink ref="F17" location="'Steel-making steel'!A1" display="Steel-making - steel" xr:uid="{2147D849-686E-4D0C-A139-C2CFCBEC80AC}"/>
    <hyperlink ref="F18" location="'Steel-making iron ore'!A1" display="Steel-making - iron ore" xr:uid="{489B188C-F5B3-4742-9E23-F7751D14D015}"/>
    <hyperlink ref="F19" location="'Steel-making met coal'!A1" display="Steel-making - metallurgical coal" xr:uid="{D75100EE-83FD-440E-B800-04AD07099285}"/>
    <hyperlink ref="F20" location="'Thermal coal'!A1" display="Thermal coal" xr:uid="{CA83BA50-F515-4908-BDBA-D867FEDADB3A}"/>
    <hyperlink ref="F21" location="'Oil'!A1" display="Oil" xr:uid="{9D8E3BA7-CD0E-4807-88DA-FAA4060949D7}"/>
    <hyperlink ref="F22" location="'Gas'!A1" display="Gas" xr:uid="{09DD20FF-0DEB-4217-BA6A-C656352E7444}"/>
    <hyperlink ref="F23" location="'Uranium'!A1" display="Uranium" xr:uid="{14C00C9A-8584-4C02-A2E1-8223E715F5E8}"/>
    <hyperlink ref="F24" location="'Gold'!A1" display="Gold" xr:uid="{3AAFE637-0670-4F18-ABA0-5CBC8B475800}"/>
    <hyperlink ref="F25" location="'Aluminium'!A1" display="Aluminium" xr:uid="{6E47AC6D-ABDF-4A51-B06A-DE3CF5FC181D}"/>
    <hyperlink ref="F26" location="'Copper'!A1" display="Copper" xr:uid="{FA672B5C-3493-4B46-99B0-8E98119F1C73}"/>
    <hyperlink ref="F27" location="'Nickel'!A1" display="Nickel" xr:uid="{9F69928F-F020-483C-97BE-ADC2D6B0C265}"/>
    <hyperlink ref="F28" location="'Zinc'!A1" display="Zinc" xr:uid="{89A7DD64-3868-488B-A014-C46F2CD2BD02}"/>
    <hyperlink ref="F29" location="'Lithium'!A1" display="Lithium" xr:uid="{DE27040D-BCB2-44CB-B5C8-D7AB483A164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5836-BA85-46A4-BEEE-34E0A7B957B2}">
  <sheetPr>
    <pageSetUpPr fitToPage="1"/>
  </sheetPr>
  <dimension ref="A1:O40"/>
  <sheetViews>
    <sheetView zoomScale="80" zoomScaleNormal="80" workbookViewId="0">
      <selection activeCell="R10" sqref="R10"/>
    </sheetView>
  </sheetViews>
  <sheetFormatPr defaultColWidth="10.28515625" defaultRowHeight="18" customHeight="1"/>
  <cols>
    <col min="1" max="1" width="16.7109375" style="12" customWidth="1"/>
    <col min="2" max="3" width="10.28515625" style="12"/>
    <col min="4" max="4" width="13.28515625" style="12" bestFit="1" customWidth="1"/>
    <col min="5" max="5" width="4.140625" style="12" customWidth="1"/>
    <col min="6" max="6" width="42.7109375" style="13" customWidth="1"/>
    <col min="7" max="10" width="14.42578125" style="14" customWidth="1"/>
    <col min="11" max="16384" width="10.28515625" style="12"/>
  </cols>
  <sheetData>
    <row r="1" spans="1:15" ht="57" customHeight="1">
      <c r="A1" s="11" t="s">
        <v>44</v>
      </c>
      <c r="H1" s="15" t="s">
        <v>45</v>
      </c>
    </row>
    <row r="2" spans="1:15" ht="18" customHeight="1">
      <c r="A2" s="16"/>
    </row>
    <row r="3" spans="1:15" ht="18" customHeight="1">
      <c r="F3" s="17"/>
      <c r="K3" s="14"/>
      <c r="L3" s="14"/>
      <c r="M3" s="14"/>
      <c r="N3" s="14"/>
      <c r="O3" s="14"/>
    </row>
    <row r="4" spans="1:15" ht="18" customHeight="1">
      <c r="F4" s="17"/>
    </row>
    <row r="5" spans="1:15" ht="18" customHeight="1">
      <c r="F5" s="17"/>
    </row>
    <row r="6" spans="1:15" ht="21.75" customHeight="1">
      <c r="F6" s="18" t="s">
        <v>23</v>
      </c>
      <c r="G6" s="14" t="s">
        <v>48</v>
      </c>
    </row>
    <row r="7" spans="1:15" ht="20.100000000000001" customHeight="1">
      <c r="F7" s="19" t="s">
        <v>49</v>
      </c>
      <c r="G7" s="20">
        <v>2024</v>
      </c>
      <c r="H7" s="20" t="s">
        <v>386</v>
      </c>
      <c r="I7" s="21" t="s">
        <v>387</v>
      </c>
      <c r="J7" s="20" t="s">
        <v>388</v>
      </c>
      <c r="K7" s="20" t="s">
        <v>389</v>
      </c>
      <c r="L7" s="20" t="s">
        <v>390</v>
      </c>
      <c r="M7" s="20" t="s">
        <v>391</v>
      </c>
    </row>
    <row r="8" spans="1:15" ht="27.95" customHeight="1">
      <c r="F8" s="22" t="s">
        <v>50</v>
      </c>
      <c r="G8" s="23"/>
      <c r="H8" s="23"/>
      <c r="I8" s="23"/>
      <c r="J8" s="23"/>
    </row>
    <row r="9" spans="1:15" ht="20.100000000000001" customHeight="1">
      <c r="F9" s="24" t="s">
        <v>51</v>
      </c>
      <c r="G9" s="169">
        <v>1.7410000000000001</v>
      </c>
      <c r="H9" s="169">
        <v>1.772</v>
      </c>
      <c r="I9" s="169">
        <v>1.774</v>
      </c>
      <c r="J9" s="169">
        <v>1.7430000000000001</v>
      </c>
      <c r="K9" s="170">
        <v>1.7330000000000001</v>
      </c>
      <c r="L9" s="170">
        <v>1.7250000000000001</v>
      </c>
      <c r="M9" s="170" t="s">
        <v>52</v>
      </c>
    </row>
    <row r="10" spans="1:15" ht="20.100000000000001" customHeight="1">
      <c r="F10" s="26" t="s">
        <v>53</v>
      </c>
      <c r="G10" s="169">
        <v>1.4610000000000001</v>
      </c>
      <c r="H10" s="169">
        <v>2.0449999999999999</v>
      </c>
      <c r="I10" s="169">
        <v>2.15</v>
      </c>
      <c r="J10" s="169">
        <v>2.202</v>
      </c>
      <c r="K10" s="170">
        <v>2.2320000000000002</v>
      </c>
      <c r="L10" s="170">
        <v>2.302</v>
      </c>
      <c r="M10" s="170" t="s">
        <v>52</v>
      </c>
    </row>
    <row r="11" spans="1:15" ht="20.100000000000001" customHeight="1">
      <c r="F11" s="26" t="s">
        <v>54</v>
      </c>
      <c r="G11" s="169">
        <v>1.099</v>
      </c>
      <c r="H11" s="169">
        <v>1.764</v>
      </c>
      <c r="I11" s="169">
        <v>1.734</v>
      </c>
      <c r="J11" s="169">
        <v>1.613</v>
      </c>
      <c r="K11" s="170">
        <v>1.593</v>
      </c>
      <c r="L11" s="170">
        <v>1.659</v>
      </c>
      <c r="M11" s="170" t="s">
        <v>52</v>
      </c>
    </row>
    <row r="12" spans="1:15" ht="20.100000000000001" customHeight="1">
      <c r="F12" s="27" t="s">
        <v>55</v>
      </c>
      <c r="G12" s="169">
        <v>0.74399999999999999</v>
      </c>
      <c r="H12" s="169">
        <v>1.4419999999999999</v>
      </c>
      <c r="I12" s="169">
        <v>1.5680000000000001</v>
      </c>
      <c r="J12" s="169">
        <v>1.464</v>
      </c>
      <c r="K12" s="170">
        <v>1.446</v>
      </c>
      <c r="L12" s="170">
        <v>1.4379999999999999</v>
      </c>
      <c r="M12" s="170" t="s">
        <v>52</v>
      </c>
    </row>
    <row r="13" spans="1:15" ht="20.100000000000001" customHeight="1">
      <c r="F13" s="27" t="s">
        <v>56</v>
      </c>
      <c r="G13" s="169">
        <v>0.15</v>
      </c>
      <c r="H13" s="169">
        <v>1.3260000000000001</v>
      </c>
      <c r="I13" s="169">
        <v>1.4510000000000001</v>
      </c>
      <c r="J13" s="169">
        <v>1.115</v>
      </c>
      <c r="K13" s="170">
        <v>0.83</v>
      </c>
      <c r="L13" s="170">
        <v>0.91400000000000003</v>
      </c>
      <c r="M13" s="170" t="s">
        <v>52</v>
      </c>
    </row>
    <row r="14" spans="1:15" ht="20.100000000000001" customHeight="1">
      <c r="F14" s="26" t="s">
        <v>57</v>
      </c>
      <c r="G14" s="169">
        <v>0.85499999999999998</v>
      </c>
      <c r="H14" s="169">
        <v>1.0069999999999999</v>
      </c>
      <c r="I14" s="169">
        <v>0.79900000000000004</v>
      </c>
      <c r="J14" s="169">
        <v>0.59399999999999997</v>
      </c>
      <c r="K14" s="170">
        <v>0.57499999999999996</v>
      </c>
      <c r="L14" s="170">
        <v>0.41</v>
      </c>
      <c r="M14" s="170" t="s">
        <v>52</v>
      </c>
    </row>
    <row r="15" spans="1:15" ht="20.100000000000001" customHeight="1">
      <c r="F15" s="26" t="s">
        <v>58</v>
      </c>
      <c r="G15" s="169">
        <v>1.0469999999999999</v>
      </c>
      <c r="H15" s="169">
        <v>1.966</v>
      </c>
      <c r="I15" s="169">
        <v>2.4129999999999998</v>
      </c>
      <c r="J15" s="169">
        <v>2.3780000000000001</v>
      </c>
      <c r="K15" s="170">
        <v>2.4209999999999998</v>
      </c>
      <c r="L15" s="170">
        <v>2.4</v>
      </c>
      <c r="M15" s="170" t="s">
        <v>52</v>
      </c>
    </row>
    <row r="16" spans="1:15" ht="20.100000000000001" customHeight="1">
      <c r="F16" s="26" t="s">
        <v>59</v>
      </c>
      <c r="G16" s="169">
        <v>2.3220000000000001</v>
      </c>
      <c r="H16" s="169">
        <v>2.3370000000000002</v>
      </c>
      <c r="I16" s="169">
        <v>2.2120000000000002</v>
      </c>
      <c r="J16" s="169">
        <v>2.1309999999999998</v>
      </c>
      <c r="K16" s="170">
        <v>2.0840000000000001</v>
      </c>
      <c r="L16" s="170">
        <v>2.1139999999999999</v>
      </c>
      <c r="M16" s="170" t="s">
        <v>52</v>
      </c>
    </row>
    <row r="17" spans="5:13" ht="20.100000000000001" customHeight="1">
      <c r="F17" s="26" t="s">
        <v>60</v>
      </c>
      <c r="G17" s="169">
        <v>0.46</v>
      </c>
      <c r="H17" s="169">
        <v>1.54</v>
      </c>
      <c r="I17" s="169">
        <v>1.726</v>
      </c>
      <c r="J17" s="169">
        <v>1.74</v>
      </c>
      <c r="K17" s="170">
        <v>1.597</v>
      </c>
      <c r="L17" s="170">
        <v>1.5249999999999999</v>
      </c>
      <c r="M17" s="170" t="s">
        <v>52</v>
      </c>
    </row>
    <row r="18" spans="5:13" ht="20.100000000000001" customHeight="1">
      <c r="F18" s="26" t="s">
        <v>61</v>
      </c>
      <c r="G18" s="169">
        <v>2.7250000000000001</v>
      </c>
      <c r="H18" s="169">
        <v>1.881</v>
      </c>
      <c r="I18" s="169">
        <v>2.028</v>
      </c>
      <c r="J18" s="169">
        <v>2.12</v>
      </c>
      <c r="K18" s="170">
        <v>2.1219999999999999</v>
      </c>
      <c r="L18" s="170">
        <v>2.1219999999999999</v>
      </c>
      <c r="M18" s="170" t="s">
        <v>52</v>
      </c>
    </row>
    <row r="19" spans="5:13" ht="27.95" customHeight="1">
      <c r="F19" s="24" t="s">
        <v>62</v>
      </c>
      <c r="G19" s="169">
        <v>4.1639999999999997</v>
      </c>
      <c r="H19" s="169">
        <v>4.2110000000000003</v>
      </c>
      <c r="I19" s="169">
        <v>4.0599999999999996</v>
      </c>
      <c r="J19" s="169">
        <v>4.0279999999999996</v>
      </c>
      <c r="K19" s="170">
        <v>3.9390000000000001</v>
      </c>
      <c r="L19" s="170">
        <v>3.9060000000000001</v>
      </c>
      <c r="M19" s="170" t="s">
        <v>52</v>
      </c>
    </row>
    <row r="20" spans="5:13" ht="20.100000000000001" customHeight="1">
      <c r="F20" s="27" t="s">
        <v>63</v>
      </c>
      <c r="G20" s="169">
        <v>5.2910000000000004</v>
      </c>
      <c r="H20" s="169">
        <v>5.1980000000000004</v>
      </c>
      <c r="I20" s="169">
        <v>5.1390000000000002</v>
      </c>
      <c r="J20" s="169">
        <v>5.0419999999999998</v>
      </c>
      <c r="K20" s="170">
        <v>5.0419999999999998</v>
      </c>
      <c r="L20" s="170">
        <v>0</v>
      </c>
      <c r="M20" s="170" t="s">
        <v>52</v>
      </c>
    </row>
    <row r="21" spans="5:13" ht="20.100000000000001" customHeight="1">
      <c r="F21" s="27" t="s">
        <v>64</v>
      </c>
      <c r="G21" s="169">
        <v>4.6420000000000003</v>
      </c>
      <c r="H21" s="169">
        <v>4.0860000000000003</v>
      </c>
      <c r="I21" s="169">
        <v>3.77</v>
      </c>
      <c r="J21" s="169">
        <v>3.577</v>
      </c>
      <c r="K21" s="170">
        <v>3.38</v>
      </c>
      <c r="L21" s="170">
        <v>3.38</v>
      </c>
      <c r="M21" s="170" t="s">
        <v>52</v>
      </c>
    </row>
    <row r="22" spans="5:13" ht="20.100000000000001" customHeight="1">
      <c r="F22" s="27" t="s">
        <v>65</v>
      </c>
      <c r="G22" s="169">
        <v>3.0720000000000001</v>
      </c>
      <c r="H22" s="169">
        <v>2.73</v>
      </c>
      <c r="I22" s="169">
        <v>2.516</v>
      </c>
      <c r="J22" s="169">
        <v>2.4129999999999998</v>
      </c>
      <c r="K22" s="170">
        <v>2.327</v>
      </c>
      <c r="L22" s="170">
        <v>2.1160000000000001</v>
      </c>
      <c r="M22" s="170" t="s">
        <v>52</v>
      </c>
    </row>
    <row r="23" spans="5:13" ht="20.100000000000001" customHeight="1">
      <c r="F23" s="27" t="s">
        <v>66</v>
      </c>
      <c r="G23" s="169">
        <v>5.2080000000000002</v>
      </c>
      <c r="H23" s="169">
        <v>4.8689999999999998</v>
      </c>
      <c r="I23" s="169">
        <v>4.7119999999999997</v>
      </c>
      <c r="J23" s="169">
        <v>4.6159999999999997</v>
      </c>
      <c r="K23" s="170">
        <v>4.53</v>
      </c>
      <c r="L23" s="170">
        <v>4.4710000000000001</v>
      </c>
      <c r="M23" s="170" t="s">
        <v>52</v>
      </c>
    </row>
    <row r="24" spans="5:13" ht="20.100000000000001" customHeight="1">
      <c r="F24" s="27" t="s">
        <v>67</v>
      </c>
      <c r="G24" s="169">
        <v>6.8079999999999998</v>
      </c>
      <c r="H24" s="169">
        <v>6.4580000000000002</v>
      </c>
      <c r="I24" s="169">
        <v>6.4669999999999996</v>
      </c>
      <c r="J24" s="169">
        <v>6.4770000000000003</v>
      </c>
      <c r="K24" s="170">
        <v>6.4859999999999998</v>
      </c>
      <c r="L24" s="170">
        <v>6.2629999999999999</v>
      </c>
      <c r="M24" s="170" t="s">
        <v>52</v>
      </c>
    </row>
    <row r="25" spans="5:13" ht="27.95" customHeight="1">
      <c r="F25" s="26" t="s">
        <v>68</v>
      </c>
      <c r="G25" s="169">
        <v>1.9690000000000001</v>
      </c>
      <c r="H25" s="169">
        <v>2.532</v>
      </c>
      <c r="I25" s="169">
        <v>2.6539999999999999</v>
      </c>
      <c r="J25" s="169">
        <v>2.6280000000000001</v>
      </c>
      <c r="K25" s="170">
        <v>2.5129999999999999</v>
      </c>
      <c r="L25" s="170">
        <v>2.5209999999999999</v>
      </c>
      <c r="M25" s="170" t="s">
        <v>52</v>
      </c>
    </row>
    <row r="26" spans="5:13" ht="27.95" customHeight="1">
      <c r="F26" s="24" t="s">
        <v>69</v>
      </c>
      <c r="G26" s="169">
        <v>3.1789999999999998</v>
      </c>
      <c r="H26" s="169">
        <v>3.234</v>
      </c>
      <c r="I26" s="169">
        <v>3.157</v>
      </c>
      <c r="J26" s="169">
        <v>3.137</v>
      </c>
      <c r="K26" s="170">
        <v>3.089</v>
      </c>
      <c r="L26" s="170">
        <v>3.0659999999999998</v>
      </c>
      <c r="M26" s="170" t="s">
        <v>52</v>
      </c>
    </row>
    <row r="27" spans="5:13" ht="9" customHeight="1">
      <c r="G27" s="110"/>
      <c r="H27" s="110"/>
      <c r="I27" s="110"/>
      <c r="J27" s="110"/>
      <c r="K27" s="161"/>
      <c r="L27" s="161"/>
      <c r="M27" s="161"/>
    </row>
    <row r="28" spans="5:13" ht="20.25" customHeight="1">
      <c r="F28" s="13" t="s">
        <v>48</v>
      </c>
      <c r="G28" s="14" t="s">
        <v>48</v>
      </c>
      <c r="K28" s="14"/>
    </row>
    <row r="29" spans="5:13" ht="18" customHeight="1">
      <c r="E29"/>
      <c r="F29" s="151" t="s">
        <v>70</v>
      </c>
      <c r="G29" s="14" t="s">
        <v>48</v>
      </c>
    </row>
    <row r="30" spans="5:13" ht="18" customHeight="1">
      <c r="E30" s="159" t="s">
        <v>71</v>
      </c>
      <c r="F30" s="174" t="s">
        <v>72</v>
      </c>
      <c r="G30" s="14" t="s">
        <v>48</v>
      </c>
    </row>
    <row r="31" spans="5:13" ht="18" customHeight="1">
      <c r="E31" s="159" t="s">
        <v>73</v>
      </c>
      <c r="F31" s="174" t="s">
        <v>74</v>
      </c>
      <c r="G31" s="14" t="s">
        <v>48</v>
      </c>
    </row>
    <row r="32" spans="5:13" ht="18" customHeight="1">
      <c r="E32" s="159" t="s">
        <v>75</v>
      </c>
      <c r="F32" s="151" t="s">
        <v>76</v>
      </c>
    </row>
    <row r="33" spans="5:10" ht="18" customHeight="1">
      <c r="E33" s="159" t="s">
        <v>77</v>
      </c>
      <c r="F33" s="174" t="s">
        <v>78</v>
      </c>
    </row>
    <row r="34" spans="5:10" ht="18" customHeight="1">
      <c r="E34" s="159" t="s">
        <v>79</v>
      </c>
      <c r="F34" s="174" t="s">
        <v>80</v>
      </c>
    </row>
    <row r="35" spans="5:10" ht="18" customHeight="1">
      <c r="E35"/>
      <c r="F35" s="151" t="s">
        <v>81</v>
      </c>
      <c r="G35" s="151"/>
    </row>
    <row r="40" spans="5:10" ht="18" customHeight="1">
      <c r="H40" s="29"/>
      <c r="I40" s="29"/>
      <c r="J40" s="29"/>
    </row>
  </sheetData>
  <hyperlinks>
    <hyperlink ref="H1" location="Contents!A1" display="Back to Table of Contents" xr:uid="{F35E18FE-E96E-43A1-BF75-749360ACC745}"/>
  </hyperlinks>
  <pageMargins left="0" right="0" top="0" bottom="0" header="0" footer="0"/>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E1B0-90E3-4B40-9A8C-C5F6F7CAAC19}">
  <sheetPr>
    <pageSetUpPr fitToPage="1"/>
  </sheetPr>
  <dimension ref="A1:XFA25"/>
  <sheetViews>
    <sheetView zoomScale="80" zoomScaleNormal="80" workbookViewId="0">
      <selection activeCell="M23" sqref="M23"/>
    </sheetView>
  </sheetViews>
  <sheetFormatPr defaultColWidth="10.28515625" defaultRowHeight="18" customHeight="1"/>
  <cols>
    <col min="1" max="1" width="16.7109375" style="30" customWidth="1"/>
    <col min="2" max="3" width="10.28515625" style="30"/>
    <col min="4" max="4" width="13.28515625" style="30" bestFit="1" customWidth="1"/>
    <col min="5" max="5" width="4" style="30" customWidth="1"/>
    <col min="6" max="6" width="31.5703125" style="31" customWidth="1"/>
    <col min="7" max="7" width="11" style="34" customWidth="1"/>
    <col min="8" max="10" width="14.42578125" style="34" customWidth="1"/>
    <col min="11" max="11" width="14.42578125" style="34" bestFit="1" customWidth="1"/>
    <col min="12" max="14" width="11.7109375" style="30" bestFit="1" customWidth="1"/>
    <col min="15" max="16384" width="10.28515625" style="30"/>
  </cols>
  <sheetData>
    <row r="1" spans="1:16381" ht="57" customHeight="1">
      <c r="A1" s="11" t="s">
        <v>44</v>
      </c>
      <c r="G1" s="32"/>
      <c r="H1" s="33" t="s">
        <v>45</v>
      </c>
    </row>
    <row r="2" spans="1:16381" ht="18" customHeight="1">
      <c r="A2" s="35"/>
      <c r="L2" s="34"/>
      <c r="M2" s="34"/>
      <c r="N2" s="34"/>
    </row>
    <row r="3" spans="1:16381" ht="18" customHeight="1">
      <c r="F3" s="36"/>
      <c r="L3" s="34"/>
      <c r="M3" s="34"/>
      <c r="N3" s="34"/>
    </row>
    <row r="4" spans="1:16381" ht="18" customHeight="1">
      <c r="F4" s="36"/>
    </row>
    <row r="5" spans="1:16381" ht="18" customHeight="1">
      <c r="F5" s="36"/>
    </row>
    <row r="6" spans="1:16381" ht="18" customHeight="1">
      <c r="F6" s="18" t="s">
        <v>24</v>
      </c>
      <c r="H6" s="37"/>
      <c r="I6" s="37"/>
      <c r="J6" s="37"/>
      <c r="K6" s="37"/>
    </row>
    <row r="7" spans="1:16381" ht="20.100000000000001" customHeight="1">
      <c r="F7" s="38"/>
      <c r="G7" s="39" t="s">
        <v>83</v>
      </c>
      <c r="H7" s="39" t="s">
        <v>392</v>
      </c>
      <c r="I7" s="39" t="s">
        <v>393</v>
      </c>
      <c r="J7" s="39" t="s">
        <v>394</v>
      </c>
      <c r="K7" s="39" t="s">
        <v>395</v>
      </c>
      <c r="L7" s="39" t="s">
        <v>396</v>
      </c>
      <c r="M7" s="39" t="s">
        <v>397</v>
      </c>
      <c r="N7" s="39" t="s">
        <v>398</v>
      </c>
    </row>
    <row r="8" spans="1:16381" ht="27.95" customHeight="1">
      <c r="F8" s="36" t="s">
        <v>84</v>
      </c>
      <c r="G8" s="40" t="s">
        <v>49</v>
      </c>
      <c r="H8" s="41">
        <v>4.2055185537583002</v>
      </c>
      <c r="I8" s="41">
        <v>2.5195032870708598</v>
      </c>
      <c r="J8" s="41">
        <v>3.3494130354859899</v>
      </c>
      <c r="K8" s="41">
        <v>2.81107260762619</v>
      </c>
      <c r="L8" s="30">
        <v>2.4999999999993201</v>
      </c>
      <c r="M8" s="30">
        <v>2.5000000000010298</v>
      </c>
      <c r="N8" s="30">
        <v>2.4999999999997802</v>
      </c>
    </row>
    <row r="9" spans="1:16381" ht="27.95" customHeight="1">
      <c r="F9" s="36" t="s">
        <v>85</v>
      </c>
      <c r="G9" s="40" t="s">
        <v>49</v>
      </c>
      <c r="H9" s="41">
        <v>4.2480769230769297</v>
      </c>
      <c r="I9" s="41" t="s">
        <v>52</v>
      </c>
      <c r="J9" s="41" t="s">
        <v>52</v>
      </c>
      <c r="K9" s="41" t="s">
        <v>52</v>
      </c>
      <c r="L9" s="30" t="s">
        <v>52</v>
      </c>
      <c r="M9" s="30" t="s">
        <v>52</v>
      </c>
      <c r="N9" s="30" t="s">
        <v>52</v>
      </c>
    </row>
    <row r="10" spans="1:16381" ht="27.95" customHeight="1">
      <c r="F10" s="36" t="s">
        <v>86</v>
      </c>
      <c r="G10" s="40" t="s">
        <v>87</v>
      </c>
      <c r="H10" s="42">
        <v>0.65568846153846105</v>
      </c>
      <c r="I10" s="42">
        <v>0.64550833333333302</v>
      </c>
      <c r="J10" s="42">
        <v>0.64500000000000002</v>
      </c>
      <c r="K10" s="42">
        <v>0.68125000000000002</v>
      </c>
      <c r="L10" s="30">
        <v>0.71250000000000002</v>
      </c>
      <c r="M10" s="30">
        <v>0.74750000000000005</v>
      </c>
      <c r="N10" s="30">
        <v>0.75</v>
      </c>
    </row>
    <row r="11" spans="1:16381" ht="9.9499999999999993" customHeight="1">
      <c r="F11" s="117"/>
      <c r="G11" s="118"/>
      <c r="H11" s="119"/>
      <c r="I11" s="119"/>
      <c r="J11" s="119"/>
      <c r="K11" s="119"/>
      <c r="L11" s="64"/>
      <c r="M11" s="64"/>
      <c r="N11" s="64"/>
    </row>
    <row r="12" spans="1:16381" ht="18" customHeight="1">
      <c r="G12" s="40"/>
      <c r="H12" s="44"/>
      <c r="I12" s="44"/>
      <c r="J12" s="44"/>
      <c r="L12" s="44"/>
    </row>
    <row r="13" spans="1:16381" ht="18" customHeight="1">
      <c r="E13"/>
      <c r="F13" s="151" t="s">
        <v>70</v>
      </c>
      <c r="G13" s="40"/>
      <c r="H13" s="44"/>
      <c r="I13" s="44"/>
      <c r="J13" s="44"/>
      <c r="K13" s="44"/>
    </row>
    <row r="14" spans="1:16381" ht="18" customHeight="1">
      <c r="E14" s="157" t="s">
        <v>71</v>
      </c>
      <c r="F14" s="160" t="s">
        <v>88</v>
      </c>
      <c r="G14" s="40"/>
      <c r="H14" s="37"/>
      <c r="I14" s="37"/>
      <c r="J14" s="37"/>
      <c r="K14" s="37"/>
    </row>
    <row r="15" spans="1:16381" ht="18" customHeight="1">
      <c r="E15" s="157" t="s">
        <v>73</v>
      </c>
      <c r="F15" s="160" t="s">
        <v>74</v>
      </c>
    </row>
    <row r="16" spans="1:16381" ht="18" customHeight="1">
      <c r="A16" s="22"/>
      <c r="B16" s="22"/>
      <c r="C16" s="22"/>
      <c r="D16" s="22"/>
      <c r="E16" s="157" t="s">
        <v>77</v>
      </c>
      <c r="F16" s="160" t="s">
        <v>89</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c r="XER16" s="22"/>
      <c r="XES16" s="22"/>
      <c r="XET16" s="22"/>
      <c r="XEU16" s="22"/>
      <c r="XEV16" s="22"/>
      <c r="XEW16" s="22"/>
      <c r="XEX16" s="22"/>
      <c r="XEY16" s="22"/>
      <c r="XEZ16" s="22"/>
      <c r="XFA16" s="22"/>
    </row>
    <row r="17" spans="5:11" ht="18" customHeight="1">
      <c r="E17" s="157" t="s">
        <v>79</v>
      </c>
      <c r="F17" s="160" t="s">
        <v>90</v>
      </c>
      <c r="G17" s="40"/>
      <c r="H17" s="37"/>
      <c r="I17" s="37"/>
      <c r="J17" s="37"/>
      <c r="K17" s="37"/>
    </row>
    <row r="18" spans="5:11" ht="18" customHeight="1">
      <c r="E18"/>
      <c r="F18" s="162" t="s">
        <v>91</v>
      </c>
      <c r="G18" s="40"/>
    </row>
    <row r="19" spans="5:11" ht="18" customHeight="1">
      <c r="F19" s="36"/>
      <c r="G19" s="40"/>
      <c r="H19" s="45"/>
      <c r="I19" s="45"/>
      <c r="J19" s="45"/>
      <c r="K19" s="45"/>
    </row>
    <row r="20" spans="5:11" ht="18" customHeight="1">
      <c r="F20" s="36"/>
      <c r="H20" s="37"/>
      <c r="I20" s="37"/>
      <c r="J20" s="37"/>
      <c r="K20" s="37"/>
    </row>
    <row r="21" spans="5:11" ht="18" customHeight="1">
      <c r="F21" s="36"/>
      <c r="G21" s="40"/>
      <c r="H21" s="43"/>
      <c r="I21" s="43"/>
      <c r="J21" s="43"/>
      <c r="K21" s="43"/>
    </row>
    <row r="22" spans="5:11" ht="18" customHeight="1">
      <c r="F22" s="36"/>
      <c r="G22" s="40"/>
      <c r="H22" s="43"/>
      <c r="I22" s="43"/>
      <c r="J22" s="43"/>
      <c r="K22" s="43"/>
    </row>
    <row r="23" spans="5:11" ht="18" customHeight="1">
      <c r="F23" s="36"/>
      <c r="G23" s="40"/>
      <c r="H23" s="43"/>
      <c r="I23" s="43"/>
      <c r="J23" s="43"/>
      <c r="K23" s="43"/>
    </row>
    <row r="24" spans="5:11" ht="18" customHeight="1">
      <c r="F24" s="36"/>
      <c r="G24" s="40"/>
      <c r="H24" s="43"/>
      <c r="I24" s="43"/>
      <c r="J24" s="43"/>
      <c r="K24" s="43"/>
    </row>
    <row r="25" spans="5:11" ht="18" customHeight="1">
      <c r="F25" s="46"/>
      <c r="G25" s="40"/>
      <c r="H25" s="43"/>
      <c r="I25" s="43"/>
      <c r="J25" s="43"/>
      <c r="K25" s="43"/>
    </row>
  </sheetData>
  <hyperlinks>
    <hyperlink ref="H1" location="Contents!A1" display="Back to Table of Contents" xr:uid="{C247E7E0-898D-470E-80E0-DA08A85A3F54}"/>
  </hyperlinks>
  <pageMargins left="0" right="0" top="0" bottom="0" header="0" footer="0"/>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15A3-2576-4DEE-B095-BAEA4BAE423E}">
  <sheetPr>
    <pageSetUpPr fitToPage="1"/>
  </sheetPr>
  <dimension ref="A1:Q24"/>
  <sheetViews>
    <sheetView zoomScale="80" zoomScaleNormal="80" workbookViewId="0">
      <selection activeCell="C20" sqref="C20"/>
    </sheetView>
  </sheetViews>
  <sheetFormatPr defaultColWidth="10.28515625" defaultRowHeight="18" customHeight="1"/>
  <cols>
    <col min="1" max="1" width="16.7109375" style="30" customWidth="1"/>
    <col min="2" max="3" width="10.28515625" style="30"/>
    <col min="4" max="4" width="13.28515625" style="30" bestFit="1" customWidth="1"/>
    <col min="5" max="5" width="3.7109375" style="30" customWidth="1"/>
    <col min="6" max="6" width="31.5703125" style="31" customWidth="1"/>
    <col min="7" max="7" width="11" style="34" customWidth="1"/>
    <col min="8" max="14" width="14.42578125" style="34" customWidth="1"/>
    <col min="15" max="16" width="14.42578125" style="30" customWidth="1"/>
    <col min="17" max="16384" width="10.28515625" style="30"/>
  </cols>
  <sheetData>
    <row r="1" spans="1:17" ht="57" customHeight="1">
      <c r="A1" s="11" t="s">
        <v>44</v>
      </c>
      <c r="H1" s="33" t="s">
        <v>45</v>
      </c>
    </row>
    <row r="2" spans="1:17" ht="18" customHeight="1">
      <c r="A2" s="178">
        <v>45743</v>
      </c>
      <c r="B2" s="11"/>
      <c r="C2" s="11"/>
      <c r="D2" s="11"/>
      <c r="E2" s="11"/>
      <c r="F2" s="183"/>
      <c r="G2" s="184"/>
      <c r="H2" s="176">
        <v>2024</v>
      </c>
      <c r="I2" s="176">
        <v>2025</v>
      </c>
      <c r="J2" s="176">
        <v>2026</v>
      </c>
      <c r="K2" s="176">
        <v>2027</v>
      </c>
      <c r="L2" s="176">
        <v>2028</v>
      </c>
      <c r="M2" s="176">
        <v>2029</v>
      </c>
      <c r="N2" s="176">
        <v>2030</v>
      </c>
      <c r="O2" s="34"/>
      <c r="P2" s="34"/>
    </row>
    <row r="3" spans="1:17" ht="18" customHeight="1">
      <c r="A3" s="11">
        <v>2025</v>
      </c>
      <c r="B3" s="11" t="s">
        <v>46</v>
      </c>
      <c r="C3" s="11"/>
      <c r="D3" s="11"/>
      <c r="E3" s="11"/>
      <c r="F3" s="185"/>
      <c r="G3" s="176"/>
      <c r="H3" s="176" t="s">
        <v>426</v>
      </c>
      <c r="I3" s="176" t="s">
        <v>427</v>
      </c>
      <c r="J3" s="176" t="s">
        <v>428</v>
      </c>
      <c r="K3" s="176" t="s">
        <v>429</v>
      </c>
      <c r="L3" s="176" t="s">
        <v>430</v>
      </c>
      <c r="M3" s="176" t="s">
        <v>431</v>
      </c>
      <c r="N3" s="176" t="s">
        <v>432</v>
      </c>
      <c r="O3" s="34"/>
      <c r="P3" s="34"/>
    </row>
    <row r="4" spans="1:17" ht="18" customHeight="1">
      <c r="A4" s="11">
        <v>3</v>
      </c>
      <c r="B4" s="11" t="s">
        <v>47</v>
      </c>
      <c r="F4" s="36"/>
    </row>
    <row r="5" spans="1:17" ht="18" customHeight="1">
      <c r="F5" s="36"/>
    </row>
    <row r="6" spans="1:17" ht="21.75" customHeight="1">
      <c r="F6" s="18" t="s">
        <v>25</v>
      </c>
      <c r="H6" s="37"/>
      <c r="I6" s="37"/>
      <c r="J6" s="37"/>
      <c r="K6" s="37"/>
      <c r="L6" s="37"/>
      <c r="M6" s="37"/>
      <c r="N6" s="37"/>
    </row>
    <row r="7" spans="1:17" ht="20.100000000000001" customHeight="1">
      <c r="F7" s="38"/>
      <c r="G7" s="48"/>
      <c r="H7" s="39"/>
      <c r="I7" s="39"/>
      <c r="J7" s="39"/>
      <c r="K7" s="39"/>
      <c r="L7" s="154"/>
      <c r="M7" s="155"/>
      <c r="N7" s="155"/>
      <c r="O7" s="154"/>
      <c r="P7" s="156"/>
      <c r="Q7" s="156"/>
    </row>
    <row r="8" spans="1:17" ht="20.100000000000001" customHeight="1">
      <c r="F8" s="38"/>
      <c r="G8" s="49" t="s">
        <v>92</v>
      </c>
      <c r="H8" s="50" t="s">
        <v>392</v>
      </c>
      <c r="I8" s="50" t="s">
        <v>399</v>
      </c>
      <c r="J8" s="50" t="s">
        <v>400</v>
      </c>
      <c r="K8" s="50" t="s">
        <v>401</v>
      </c>
      <c r="L8" s="50" t="s">
        <v>402</v>
      </c>
      <c r="M8" s="50" t="s">
        <v>403</v>
      </c>
      <c r="N8" s="50" t="s">
        <v>404</v>
      </c>
      <c r="O8" s="153" t="s">
        <v>93</v>
      </c>
      <c r="P8" s="50"/>
    </row>
    <row r="9" spans="1:17" ht="27.95" customHeight="1">
      <c r="F9" s="51" t="s">
        <v>94</v>
      </c>
      <c r="G9" s="40"/>
      <c r="H9" s="52"/>
      <c r="I9" s="52"/>
      <c r="J9" s="52"/>
      <c r="K9" s="52"/>
      <c r="L9" s="52"/>
      <c r="M9" s="52"/>
      <c r="N9" s="52"/>
    </row>
    <row r="10" spans="1:17" ht="20.100000000000001" customHeight="1">
      <c r="F10" s="53" t="s">
        <v>95</v>
      </c>
      <c r="G10" s="40" t="s">
        <v>96</v>
      </c>
      <c r="H10" s="116">
        <v>414991.08446934097</v>
      </c>
      <c r="I10" s="116">
        <v>386664.07562540099</v>
      </c>
      <c r="J10" s="116">
        <v>373370.61881773802</v>
      </c>
      <c r="K10" s="116">
        <v>359565.05388866999</v>
      </c>
      <c r="L10" s="116">
        <v>350553.6966194</v>
      </c>
      <c r="M10" s="116">
        <v>343681.62286233099</v>
      </c>
      <c r="N10" s="116">
        <v>343215.325060501</v>
      </c>
      <c r="O10" s="152">
        <f>((N10/H10)^(1/(N$2-H$2))-1)*100</f>
        <v>-3.1154222517431274</v>
      </c>
    </row>
    <row r="11" spans="1:17" ht="20.100000000000001" customHeight="1">
      <c r="F11" s="36" t="s">
        <v>97</v>
      </c>
      <c r="G11" s="40" t="s">
        <v>96</v>
      </c>
      <c r="H11" s="116">
        <v>425446.798483597</v>
      </c>
      <c r="I11" s="116">
        <v>386664.07562540099</v>
      </c>
      <c r="J11" s="116">
        <v>361270.18804600101</v>
      </c>
      <c r="K11" s="116">
        <v>338399.39002502197</v>
      </c>
      <c r="L11" s="116">
        <v>321871.69069985102</v>
      </c>
      <c r="M11" s="116">
        <v>307865.25286322302</v>
      </c>
      <c r="N11" s="116">
        <v>299948.82900496601</v>
      </c>
      <c r="O11" s="152">
        <f t="shared" ref="O11:O15" si="0">((N11/H11)^(1/(N$2-H$2))-1)*100</f>
        <v>-5.6590340845759428</v>
      </c>
    </row>
    <row r="12" spans="1:17" ht="20.100000000000001" customHeight="1">
      <c r="F12" s="36" t="s">
        <v>98</v>
      </c>
      <c r="G12" s="40" t="s">
        <v>96</v>
      </c>
      <c r="H12" s="116">
        <v>180151.06676250001</v>
      </c>
      <c r="I12" s="116">
        <v>163168.71943901299</v>
      </c>
      <c r="J12" s="116">
        <v>149734.65796972701</v>
      </c>
      <c r="K12" s="116">
        <v>145369.656914333</v>
      </c>
      <c r="L12" s="116">
        <v>140890.646511528</v>
      </c>
      <c r="M12" s="116">
        <v>134521.267822697</v>
      </c>
      <c r="N12" s="116">
        <v>127572.85709498001</v>
      </c>
      <c r="O12" s="152">
        <f t="shared" si="0"/>
        <v>-5.5895123970035936</v>
      </c>
    </row>
    <row r="13" spans="1:17" ht="20.100000000000001" customHeight="1">
      <c r="F13" s="36" t="s">
        <v>97</v>
      </c>
      <c r="G13" s="40" t="s">
        <v>96</v>
      </c>
      <c r="H13" s="116">
        <v>184689.97881127399</v>
      </c>
      <c r="I13" s="116">
        <v>163168.71943901299</v>
      </c>
      <c r="J13" s="116">
        <v>144881.96262741601</v>
      </c>
      <c r="K13" s="116">
        <v>136812.52584459601</v>
      </c>
      <c r="L13" s="116">
        <v>129363.09339706101</v>
      </c>
      <c r="M13" s="116">
        <v>120502.294503845</v>
      </c>
      <c r="N13" s="116">
        <v>111490.73571150099</v>
      </c>
      <c r="O13" s="152">
        <f t="shared" si="0"/>
        <v>-8.0681693617320249</v>
      </c>
    </row>
    <row r="14" spans="1:17" ht="20.100000000000001" customHeight="1">
      <c r="F14" s="36" t="s">
        <v>99</v>
      </c>
      <c r="G14" s="40" t="s">
        <v>96</v>
      </c>
      <c r="H14" s="116">
        <v>234840.017706841</v>
      </c>
      <c r="I14" s="116">
        <v>223495.356186388</v>
      </c>
      <c r="J14" s="116">
        <v>223635.96084801099</v>
      </c>
      <c r="K14" s="116">
        <v>214195.396974337</v>
      </c>
      <c r="L14" s="116">
        <v>209663.050107872</v>
      </c>
      <c r="M14" s="116">
        <v>209160.35503963401</v>
      </c>
      <c r="N14" s="116">
        <v>215642.46796552101</v>
      </c>
      <c r="O14" s="152">
        <f t="shared" si="0"/>
        <v>-1.4113246271115654</v>
      </c>
    </row>
    <row r="15" spans="1:17" ht="20.100000000000001" customHeight="1">
      <c r="F15" s="36" t="s">
        <v>97</v>
      </c>
      <c r="G15" s="40" t="s">
        <v>96</v>
      </c>
      <c r="H15" s="116">
        <v>240756.81967232301</v>
      </c>
      <c r="I15" s="116">
        <v>223495.356186388</v>
      </c>
      <c r="J15" s="116">
        <v>216388.22541858401</v>
      </c>
      <c r="K15" s="116">
        <v>201586.86418042699</v>
      </c>
      <c r="L15" s="116">
        <v>192508.59730279</v>
      </c>
      <c r="M15" s="116">
        <v>187362.95835937801</v>
      </c>
      <c r="N15" s="116">
        <v>188458.09329346599</v>
      </c>
      <c r="O15" s="152">
        <f t="shared" si="0"/>
        <v>-3.9996759115996761</v>
      </c>
    </row>
    <row r="16" spans="1:17" ht="9.9499999999999993" customHeight="1">
      <c r="F16" s="56"/>
      <c r="G16" s="57" t="s">
        <v>48</v>
      </c>
      <c r="H16" s="57"/>
      <c r="I16" s="57"/>
      <c r="J16" s="57"/>
      <c r="K16" s="57"/>
      <c r="L16" s="57"/>
      <c r="M16" s="57"/>
      <c r="N16" s="57"/>
      <c r="O16" s="64"/>
    </row>
    <row r="17" spans="5:17" ht="20.25" customHeight="1">
      <c r="G17" s="34" t="s">
        <v>48</v>
      </c>
      <c r="K17" s="30"/>
    </row>
    <row r="18" spans="5:17" ht="18" customHeight="1">
      <c r="E18"/>
      <c r="F18" s="151" t="s">
        <v>70</v>
      </c>
    </row>
    <row r="19" spans="5:17" ht="18" customHeight="1">
      <c r="E19" s="157" t="s">
        <v>73</v>
      </c>
      <c r="F19" s="150" t="s">
        <v>100</v>
      </c>
    </row>
    <row r="20" spans="5:17" ht="18" customHeight="1">
      <c r="E20" s="157" t="s">
        <v>101</v>
      </c>
      <c r="F20" s="165" t="s">
        <v>102</v>
      </c>
    </row>
    <row r="21" spans="5:17" ht="18" customHeight="1">
      <c r="E21" s="157" t="s">
        <v>103</v>
      </c>
      <c r="F21" s="165" t="s">
        <v>104</v>
      </c>
      <c r="K21" s="59"/>
      <c r="L21" s="30"/>
      <c r="M21" s="30"/>
      <c r="O21" s="34"/>
      <c r="P21" s="34"/>
      <c r="Q21" s="34"/>
    </row>
    <row r="22" spans="5:17" ht="18" customHeight="1">
      <c r="E22"/>
      <c r="F22" s="150" t="s">
        <v>105</v>
      </c>
    </row>
    <row r="24" spans="5:17" ht="18" customHeight="1">
      <c r="F24" s="36"/>
      <c r="G24" s="34" t="s">
        <v>48</v>
      </c>
    </row>
  </sheetData>
  <hyperlinks>
    <hyperlink ref="H1" location="Contents!A1" display="Back to Table of Contents" xr:uid="{63124D4D-1A0F-4D7E-8383-4F900C5D5693}"/>
  </hyperlinks>
  <pageMargins left="0" right="0" top="0" bottom="0" header="0" footer="0"/>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1E77-40C7-4D27-A510-7AB33FF644D6}">
  <sheetPr>
    <pageSetUpPr fitToPage="1"/>
  </sheetPr>
  <dimension ref="A1:U33"/>
  <sheetViews>
    <sheetView zoomScale="80" zoomScaleNormal="80" workbookViewId="0">
      <selection activeCell="M13" sqref="M13"/>
    </sheetView>
  </sheetViews>
  <sheetFormatPr defaultColWidth="10.28515625" defaultRowHeight="18" customHeight="1"/>
  <cols>
    <col min="1" max="1" width="16.7109375" style="30" customWidth="1"/>
    <col min="2" max="3" width="10.28515625" style="30"/>
    <col min="4" max="4" width="13.28515625" style="30" bestFit="1" customWidth="1"/>
    <col min="5" max="5" width="4" style="30" customWidth="1"/>
    <col min="6" max="6" width="29" style="31" customWidth="1"/>
    <col min="7" max="7" width="8.7109375" style="34" customWidth="1"/>
    <col min="8" max="9" width="15.5703125" style="34" customWidth="1"/>
    <col min="10" max="10" width="11" style="34" customWidth="1"/>
    <col min="11" max="11" width="9.85546875" style="59" customWidth="1"/>
    <col min="12" max="12" width="7.5703125" style="30" customWidth="1"/>
    <col min="13" max="13" width="12.140625" style="30" customWidth="1"/>
    <col min="14" max="14" width="5.7109375" style="34" bestFit="1" customWidth="1"/>
    <col min="15" max="15" width="11.7109375" style="34" bestFit="1" customWidth="1"/>
    <col min="16" max="17" width="15.5703125" style="34" customWidth="1"/>
    <col min="18" max="16384" width="10.28515625" style="30"/>
  </cols>
  <sheetData>
    <row r="1" spans="1:21" ht="57" customHeight="1">
      <c r="A1" s="11" t="s">
        <v>44</v>
      </c>
      <c r="H1" s="15" t="s">
        <v>45</v>
      </c>
    </row>
    <row r="2" spans="1:21" ht="27.75" customHeight="1">
      <c r="A2" s="47"/>
      <c r="H2" s="176">
        <v>2025</v>
      </c>
      <c r="I2" s="176">
        <v>2030</v>
      </c>
      <c r="J2" s="176"/>
      <c r="K2" s="177"/>
      <c r="L2" s="11"/>
      <c r="M2" s="11"/>
      <c r="N2" s="176"/>
      <c r="O2" s="176">
        <f>H2</f>
        <v>2025</v>
      </c>
      <c r="P2" s="176">
        <f>I2</f>
        <v>2030</v>
      </c>
    </row>
    <row r="3" spans="1:21" ht="18" customHeight="1">
      <c r="F3" s="36"/>
      <c r="H3" s="176" t="str">
        <f>CONCATENATE(H$2-1,"–",RIGHT(H$2,2))</f>
        <v>2024–25</v>
      </c>
      <c r="I3" s="176" t="str">
        <f>CONCATENATE(I$2-1,"–",RIGHT(I$2,2))</f>
        <v>2029–30</v>
      </c>
      <c r="J3" s="176"/>
      <c r="K3" s="177"/>
      <c r="L3" s="11"/>
      <c r="M3" s="11"/>
      <c r="N3" s="176"/>
      <c r="O3" s="176" t="str">
        <f>H3</f>
        <v>2024–25</v>
      </c>
      <c r="P3" s="176" t="str">
        <f>I3</f>
        <v>2029–30</v>
      </c>
      <c r="Q3" s="60"/>
    </row>
    <row r="4" spans="1:21" ht="18" customHeight="1">
      <c r="F4" s="36"/>
      <c r="G4" s="61"/>
      <c r="H4" s="61"/>
      <c r="I4" s="61"/>
      <c r="J4" s="60"/>
      <c r="K4" s="62"/>
      <c r="N4" s="61"/>
      <c r="O4" s="61"/>
      <c r="P4" s="61"/>
    </row>
    <row r="6" spans="1:21" ht="21" customHeight="1">
      <c r="F6" s="18" t="s">
        <v>26</v>
      </c>
      <c r="G6" s="57"/>
      <c r="H6" s="57"/>
      <c r="I6" s="57"/>
      <c r="J6" s="57"/>
      <c r="K6" s="63"/>
      <c r="L6" s="64"/>
      <c r="M6" s="64"/>
      <c r="N6" s="57"/>
      <c r="O6" s="57"/>
      <c r="P6" s="57"/>
      <c r="Q6" s="57"/>
    </row>
    <row r="7" spans="1:21" s="65" customFormat="1" ht="24.95" customHeight="1">
      <c r="A7" s="30"/>
      <c r="F7" s="66"/>
      <c r="G7" s="192" t="s">
        <v>106</v>
      </c>
      <c r="H7" s="192"/>
      <c r="I7" s="192"/>
      <c r="J7" s="192"/>
      <c r="K7" s="67"/>
      <c r="N7" s="192" t="s">
        <v>107</v>
      </c>
      <c r="O7" s="192"/>
      <c r="P7" s="192"/>
      <c r="Q7" s="192"/>
    </row>
    <row r="8" spans="1:21" ht="24.95" customHeight="1">
      <c r="F8" s="68"/>
      <c r="G8" s="61" t="s">
        <v>83</v>
      </c>
      <c r="H8" s="50" t="s">
        <v>405</v>
      </c>
      <c r="I8" s="50" t="s">
        <v>404</v>
      </c>
      <c r="J8" s="60" t="s">
        <v>93</v>
      </c>
      <c r="K8" s="62"/>
      <c r="N8" s="61" t="s">
        <v>83</v>
      </c>
      <c r="O8" s="50" t="s">
        <v>405</v>
      </c>
      <c r="P8" s="50" t="s">
        <v>404</v>
      </c>
      <c r="Q8" s="60" t="s">
        <v>93</v>
      </c>
    </row>
    <row r="9" spans="1:21" ht="27.95" customHeight="1">
      <c r="F9" s="36" t="s">
        <v>108</v>
      </c>
      <c r="G9" s="40" t="s">
        <v>109</v>
      </c>
      <c r="H9" s="54">
        <v>15040.404052</v>
      </c>
      <c r="I9" s="54">
        <v>16632</v>
      </c>
      <c r="J9" s="41">
        <f>((I9/H9)^(1/(I$2-H$2))-1)*100</f>
        <v>2.0321397698794597</v>
      </c>
      <c r="K9" s="69"/>
      <c r="L9" s="70"/>
      <c r="N9" s="34" t="s">
        <v>96</v>
      </c>
      <c r="O9" s="54">
        <v>13198.959570999999</v>
      </c>
      <c r="P9" s="54">
        <v>8297.6151506907099</v>
      </c>
      <c r="Q9" s="41">
        <f>((P9/O9)^(1/(P$2-O$2))-1)*100</f>
        <v>-8.8655204208876732</v>
      </c>
      <c r="R9" s="71"/>
    </row>
    <row r="10" spans="1:21" ht="20.25" customHeight="1">
      <c r="F10" s="36" t="s">
        <v>39</v>
      </c>
      <c r="G10" s="40" t="s">
        <v>109</v>
      </c>
      <c r="H10" s="54">
        <v>1526.8745206000001</v>
      </c>
      <c r="I10" s="54">
        <v>1554.2</v>
      </c>
      <c r="J10" s="41">
        <f t="shared" ref="J10:J21" si="0">((I10/H10)^(1/(I$2-H$2))-1)*100</f>
        <v>0.35539191957503213</v>
      </c>
      <c r="K10" s="69"/>
      <c r="L10" s="70"/>
      <c r="N10" s="34" t="s">
        <v>96</v>
      </c>
      <c r="O10" s="54">
        <v>6159.10127288889</v>
      </c>
      <c r="P10" s="54">
        <v>4938.3373102988699</v>
      </c>
      <c r="Q10" s="41">
        <f t="shared" ref="Q10:Q21" si="1">((P10/O10)^(1/(P$2-O$2))-1)*100</f>
        <v>-4.3218694355913296</v>
      </c>
      <c r="R10" s="71"/>
    </row>
    <row r="11" spans="1:21" ht="20.25" customHeight="1">
      <c r="F11" s="36" t="s">
        <v>40</v>
      </c>
      <c r="G11" s="40" t="s">
        <v>109</v>
      </c>
      <c r="H11" s="54">
        <v>865.10128650918205</v>
      </c>
      <c r="I11" s="54">
        <v>1136.54579324152</v>
      </c>
      <c r="J11" s="41">
        <f t="shared" si="0"/>
        <v>5.6097455338477431</v>
      </c>
      <c r="K11" s="69"/>
      <c r="L11" s="70"/>
      <c r="N11" s="34" t="s">
        <v>96</v>
      </c>
      <c r="O11" s="54">
        <v>14676.027655739301</v>
      </c>
      <c r="P11" s="54">
        <v>17876.122752970801</v>
      </c>
      <c r="Q11" s="41">
        <f t="shared" si="1"/>
        <v>4.0238591151331882</v>
      </c>
      <c r="R11" s="71"/>
    </row>
    <row r="12" spans="1:21" ht="20.25" customHeight="1">
      <c r="F12" s="36" t="s">
        <v>38</v>
      </c>
      <c r="G12" s="40" t="s">
        <v>110</v>
      </c>
      <c r="H12" s="54">
        <v>230.476151395035</v>
      </c>
      <c r="I12" s="54">
        <v>320.17427074173997</v>
      </c>
      <c r="J12" s="41">
        <f t="shared" si="0"/>
        <v>6.7952869882281108</v>
      </c>
      <c r="K12" s="69"/>
      <c r="L12" s="70"/>
      <c r="N12" s="34" t="s">
        <v>96</v>
      </c>
      <c r="O12" s="54">
        <v>35677.345941406798</v>
      </c>
      <c r="P12" s="54">
        <v>30410.981295436799</v>
      </c>
      <c r="Q12" s="41">
        <f t="shared" si="1"/>
        <v>-3.1437659369754845</v>
      </c>
      <c r="R12" s="71"/>
      <c r="U12" s="30" t="s">
        <v>48</v>
      </c>
    </row>
    <row r="13" spans="1:21" ht="20.25" customHeight="1">
      <c r="F13" s="36" t="s">
        <v>111</v>
      </c>
      <c r="G13" s="34" t="s">
        <v>112</v>
      </c>
      <c r="H13" s="54">
        <v>902.41911347715097</v>
      </c>
      <c r="I13" s="54">
        <v>936.12433893962395</v>
      </c>
      <c r="J13" s="41">
        <f t="shared" si="0"/>
        <v>0.73608079703615381</v>
      </c>
      <c r="K13" s="72"/>
      <c r="L13" s="70"/>
      <c r="N13" s="34" t="s">
        <v>96</v>
      </c>
      <c r="O13" s="54">
        <v>116788.76788633601</v>
      </c>
      <c r="P13" s="54">
        <v>80503.454523137203</v>
      </c>
      <c r="Q13" s="41">
        <f t="shared" si="1"/>
        <v>-7.1712103225961554</v>
      </c>
      <c r="R13" s="71"/>
    </row>
    <row r="14" spans="1:21" ht="20.25" customHeight="1">
      <c r="F14" s="36" t="s">
        <v>41</v>
      </c>
      <c r="G14" s="34" t="s">
        <v>109</v>
      </c>
      <c r="H14" s="54">
        <v>54.734999999999999</v>
      </c>
      <c r="I14" s="54">
        <v>88.59</v>
      </c>
      <c r="J14" s="41">
        <f t="shared" si="0"/>
        <v>10.109278235287867</v>
      </c>
      <c r="L14" s="70"/>
      <c r="N14" s="34" t="s">
        <v>96</v>
      </c>
      <c r="O14" s="54">
        <v>1326.8486844225799</v>
      </c>
      <c r="P14" s="54">
        <v>2416.5720000000001</v>
      </c>
      <c r="Q14" s="41">
        <f t="shared" si="1"/>
        <v>12.73938676731856</v>
      </c>
      <c r="R14" s="71"/>
    </row>
    <row r="15" spans="1:21" ht="20.25" customHeight="1">
      <c r="F15" s="36" t="s">
        <v>113</v>
      </c>
      <c r="G15" s="34" t="s">
        <v>109</v>
      </c>
      <c r="H15" s="54">
        <v>477.92740333344699</v>
      </c>
      <c r="I15" s="54">
        <v>577.82332494000002</v>
      </c>
      <c r="J15" s="41">
        <f>((I15/H15)^(1/(I$2-H$2))-1)*100</f>
        <v>3.8691618640809722</v>
      </c>
      <c r="L15" s="70"/>
      <c r="N15" s="34" t="s">
        <v>96</v>
      </c>
      <c r="O15" s="54">
        <v>5163.7948594628497</v>
      </c>
      <c r="P15" s="54">
        <v>8166.4749877650902</v>
      </c>
      <c r="Q15" s="41">
        <f t="shared" si="1"/>
        <v>9.6006503249310917</v>
      </c>
      <c r="R15" s="71"/>
    </row>
    <row r="16" spans="1:21" ht="20.25" customHeight="1">
      <c r="F16" s="36" t="s">
        <v>42</v>
      </c>
      <c r="G16" s="40" t="s">
        <v>109</v>
      </c>
      <c r="H16" s="54">
        <v>1285.0206648927399</v>
      </c>
      <c r="I16" s="54">
        <v>1173.38641593334</v>
      </c>
      <c r="J16" s="41">
        <f t="shared" si="0"/>
        <v>-1.8011981492985996</v>
      </c>
      <c r="K16" s="72"/>
      <c r="L16" s="70"/>
      <c r="N16" s="34" t="s">
        <v>96</v>
      </c>
      <c r="O16" s="54">
        <v>4473.3930314318204</v>
      </c>
      <c r="P16" s="54">
        <v>3082.0193896682399</v>
      </c>
      <c r="Q16" s="41">
        <f t="shared" si="1"/>
        <v>-7.180406533981154</v>
      </c>
      <c r="R16" s="71"/>
    </row>
    <row r="17" spans="5:20" ht="20.25" customHeight="1">
      <c r="F17" s="36" t="s">
        <v>114</v>
      </c>
      <c r="G17" s="40" t="s">
        <v>112</v>
      </c>
      <c r="H17" s="54">
        <v>79.513927030000005</v>
      </c>
      <c r="I17" s="54">
        <v>77.77</v>
      </c>
      <c r="J17" s="41">
        <f t="shared" si="0"/>
        <v>-0.44254659145467334</v>
      </c>
      <c r="L17" s="70"/>
      <c r="N17" s="34" t="s">
        <v>96</v>
      </c>
      <c r="O17" s="54">
        <v>71679.902916401203</v>
      </c>
      <c r="P17" s="54">
        <v>44747.503832096903</v>
      </c>
      <c r="Q17" s="41">
        <f t="shared" si="1"/>
        <v>-8.9931083823994626</v>
      </c>
      <c r="R17" s="71"/>
    </row>
    <row r="18" spans="5:20" ht="20.25" customHeight="1">
      <c r="F18" s="36" t="s">
        <v>115</v>
      </c>
      <c r="G18" s="34" t="s">
        <v>112</v>
      </c>
      <c r="H18" s="54">
        <v>155.80210723846</v>
      </c>
      <c r="I18" s="54">
        <v>168.78646552011199</v>
      </c>
      <c r="J18" s="41">
        <f t="shared" si="0"/>
        <v>1.6138387399317278</v>
      </c>
      <c r="K18" s="69"/>
      <c r="L18" s="70"/>
      <c r="N18" s="34" t="s">
        <v>96</v>
      </c>
      <c r="O18" s="54">
        <v>40608.4506712117</v>
      </c>
      <c r="P18" s="54">
        <v>32704.222978890099</v>
      </c>
      <c r="Q18" s="41">
        <f t="shared" si="1"/>
        <v>-4.2370573116098376</v>
      </c>
      <c r="R18" s="71"/>
    </row>
    <row r="19" spans="5:20" ht="20.25" customHeight="1">
      <c r="F19" s="36" t="s">
        <v>34</v>
      </c>
      <c r="G19" s="40" t="s">
        <v>112</v>
      </c>
      <c r="H19" s="54">
        <v>213.27396523937</v>
      </c>
      <c r="I19" s="54">
        <v>199.32484710608401</v>
      </c>
      <c r="J19" s="41">
        <f t="shared" si="0"/>
        <v>-1.3437237285649384</v>
      </c>
      <c r="K19" s="72"/>
      <c r="L19" s="70"/>
      <c r="N19" s="34" t="s">
        <v>96</v>
      </c>
      <c r="O19" s="54">
        <v>33372.702574822099</v>
      </c>
      <c r="P19" s="54">
        <v>21732.9398046477</v>
      </c>
      <c r="Q19" s="41">
        <f t="shared" si="1"/>
        <v>-8.2205565445623296</v>
      </c>
      <c r="R19" s="71"/>
      <c r="T19" s="12"/>
    </row>
    <row r="20" spans="5:20" ht="20.25" customHeight="1">
      <c r="F20" s="36" t="s">
        <v>35</v>
      </c>
      <c r="G20" s="40" t="s">
        <v>116</v>
      </c>
      <c r="H20" s="54">
        <v>245.69249948770999</v>
      </c>
      <c r="I20" s="54">
        <v>206.37132054677599</v>
      </c>
      <c r="J20" s="41">
        <f t="shared" si="0"/>
        <v>-3.4279414684873499</v>
      </c>
      <c r="K20" s="69"/>
      <c r="L20" s="70"/>
      <c r="N20" s="34" t="s">
        <v>96</v>
      </c>
      <c r="O20" s="54">
        <v>10086.1534663866</v>
      </c>
      <c r="P20" s="54">
        <v>5744.9915827189398</v>
      </c>
      <c r="Q20" s="41">
        <f t="shared" si="1"/>
        <v>-10.646253855847377</v>
      </c>
      <c r="R20" s="71"/>
    </row>
    <row r="21" spans="5:20" ht="20.25" customHeight="1">
      <c r="F21" s="36" t="s">
        <v>37</v>
      </c>
      <c r="G21" s="40" t="s">
        <v>110</v>
      </c>
      <c r="H21" s="54">
        <v>6038.86751498384</v>
      </c>
      <c r="I21" s="54">
        <v>8305.4581445780404</v>
      </c>
      <c r="J21" s="41">
        <f t="shared" si="0"/>
        <v>6.5814485429599223</v>
      </c>
      <c r="K21" s="69"/>
      <c r="L21" s="70"/>
      <c r="N21" s="34" t="s">
        <v>96</v>
      </c>
      <c r="O21" s="54">
        <v>1414.37961041109</v>
      </c>
      <c r="P21" s="54">
        <v>1670.83387779491</v>
      </c>
      <c r="Q21" s="41">
        <f t="shared" si="1"/>
        <v>3.3887910614514016</v>
      </c>
      <c r="R21" s="71"/>
    </row>
    <row r="22" spans="5:20" ht="21" customHeight="1">
      <c r="F22" s="56"/>
      <c r="G22" s="57" t="s">
        <v>48</v>
      </c>
      <c r="H22" s="57"/>
      <c r="I22" s="57"/>
      <c r="J22" s="57"/>
      <c r="K22" s="63"/>
      <c r="L22" s="64"/>
      <c r="M22" s="64"/>
      <c r="N22" s="57"/>
      <c r="O22" s="57"/>
      <c r="P22" s="64"/>
      <c r="Q22" s="57"/>
    </row>
    <row r="23" spans="5:20" ht="20.25" customHeight="1">
      <c r="G23" s="34" t="s">
        <v>48</v>
      </c>
      <c r="Q23" s="30"/>
    </row>
    <row r="24" spans="5:20" ht="18" customHeight="1">
      <c r="E24"/>
      <c r="F24" s="151" t="s">
        <v>70</v>
      </c>
      <c r="N24" s="34" t="s">
        <v>48</v>
      </c>
    </row>
    <row r="25" spans="5:20" ht="18" customHeight="1">
      <c r="E25" s="157" t="s">
        <v>71</v>
      </c>
      <c r="F25" s="150" t="s">
        <v>117</v>
      </c>
      <c r="N25" s="34" t="s">
        <v>48</v>
      </c>
    </row>
    <row r="26" spans="5:20" ht="18" customHeight="1">
      <c r="E26" s="157" t="s">
        <v>73</v>
      </c>
      <c r="F26" s="150" t="str">
        <f>CONCATENATE("In ", H3, " financial year Australian dollars.")</f>
        <v>In 2024–25 financial year Australian dollars.</v>
      </c>
    </row>
    <row r="27" spans="5:20" ht="18" customHeight="1">
      <c r="E27" s="157" t="s">
        <v>103</v>
      </c>
      <c r="F27" s="173" t="s">
        <v>104</v>
      </c>
    </row>
    <row r="28" spans="5:20" ht="18" customHeight="1">
      <c r="E28"/>
      <c r="F28" s="173" t="s">
        <v>118</v>
      </c>
    </row>
    <row r="29" spans="5:20" ht="18" customHeight="1">
      <c r="E29"/>
      <c r="F29" s="150" t="s">
        <v>105</v>
      </c>
      <c r="N29" s="34" t="s">
        <v>48</v>
      </c>
    </row>
    <row r="33" spans="7:14" ht="18" customHeight="1">
      <c r="G33" s="34" t="s">
        <v>48</v>
      </c>
      <c r="N33" s="34" t="s">
        <v>48</v>
      </c>
    </row>
  </sheetData>
  <mergeCells count="2">
    <mergeCell ref="G7:J7"/>
    <mergeCell ref="N7:Q7"/>
  </mergeCells>
  <hyperlinks>
    <hyperlink ref="H1" location="Contents!A1" display="Back to Table of Contents" xr:uid="{0F95ECB4-CD3E-4998-BE58-3AAF8F2D22BA}"/>
  </hyperlinks>
  <pageMargins left="0" right="0" top="0" bottom="0" header="0" footer="0"/>
  <pageSetup paperSize="9" scale="71" fitToHeight="0" orientation="portrait" r:id="rId1"/>
  <colBreaks count="1" manualBreakCount="1">
    <brk id="17" min="1"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747E-7056-478F-A0C3-56C5451C39C4}">
  <dimension ref="A1:AJ36"/>
  <sheetViews>
    <sheetView tabSelected="1" zoomScale="80" zoomScaleNormal="80" workbookViewId="0">
      <pane xSplit="7" ySplit="1" topLeftCell="H2" activePane="bottomRight" state="frozen"/>
      <selection pane="topRight" activeCell="H1" sqref="H1"/>
      <selection pane="bottomLeft" activeCell="A2" sqref="A2"/>
      <selection pane="bottomRight" activeCell="N31" sqref="N31"/>
    </sheetView>
  </sheetViews>
  <sheetFormatPr defaultColWidth="10.28515625" defaultRowHeight="18" customHeight="1"/>
  <cols>
    <col min="1" max="1" width="16.7109375" style="30" customWidth="1"/>
    <col min="2" max="3" width="10.28515625" style="30"/>
    <col min="4" max="4" width="13.28515625" style="30" bestFit="1" customWidth="1"/>
    <col min="5" max="5" width="5.140625" style="30" customWidth="1"/>
    <col min="6" max="6" width="37.85546875" style="31" customWidth="1"/>
    <col min="7" max="8" width="13.28515625" style="34" customWidth="1"/>
    <col min="9" max="19" width="14.42578125" style="34" customWidth="1"/>
    <col min="20" max="36" width="12.42578125" style="30" bestFit="1" customWidth="1"/>
    <col min="37" max="16384" width="10.28515625" style="30"/>
  </cols>
  <sheetData>
    <row r="1" spans="1:36" ht="57" customHeight="1">
      <c r="A1" s="11" t="s">
        <v>44</v>
      </c>
      <c r="H1" s="15" t="s">
        <v>45</v>
      </c>
    </row>
    <row r="2" spans="1:36" ht="14.25">
      <c r="A2" s="47"/>
    </row>
    <row r="3" spans="1:36" ht="20.100000000000001" customHeight="1">
      <c r="F3" s="36"/>
      <c r="T3" s="34"/>
      <c r="U3" s="34"/>
      <c r="V3" s="34"/>
      <c r="W3" s="34"/>
      <c r="X3" s="34"/>
      <c r="Y3" s="34"/>
      <c r="Z3" s="34"/>
      <c r="AA3" s="34"/>
      <c r="AB3" s="34"/>
      <c r="AC3" s="34"/>
      <c r="AD3" s="34"/>
      <c r="AE3" s="34"/>
      <c r="AF3" s="34"/>
      <c r="AG3" s="34"/>
      <c r="AH3" s="34"/>
      <c r="AI3" s="34"/>
    </row>
    <row r="4" spans="1:36" ht="20.100000000000001" customHeight="1">
      <c r="F4" s="36"/>
      <c r="G4" s="61"/>
      <c r="T4" s="34"/>
      <c r="U4" s="34"/>
      <c r="V4" s="34"/>
      <c r="W4" s="34"/>
      <c r="X4" s="34"/>
      <c r="Y4" s="34"/>
      <c r="Z4" s="34"/>
      <c r="AA4" s="34"/>
      <c r="AB4" s="34"/>
      <c r="AC4" s="34"/>
      <c r="AD4" s="34"/>
      <c r="AE4" s="34"/>
      <c r="AF4" s="34"/>
      <c r="AG4" s="34"/>
      <c r="AH4" s="34"/>
      <c r="AI4" s="34"/>
    </row>
    <row r="5" spans="1:36" ht="20.100000000000001" customHeight="1">
      <c r="F5" s="30"/>
      <c r="I5" s="50"/>
      <c r="J5" s="50"/>
      <c r="K5" s="50"/>
      <c r="L5" s="50"/>
      <c r="M5" s="50"/>
      <c r="N5" s="50"/>
      <c r="O5" s="50"/>
      <c r="P5" s="50"/>
      <c r="Q5" s="50"/>
      <c r="R5" s="50"/>
      <c r="S5" s="50"/>
    </row>
    <row r="6" spans="1:36" ht="20.100000000000001" customHeight="1">
      <c r="F6" s="18" t="s">
        <v>28</v>
      </c>
      <c r="G6" s="57"/>
      <c r="H6" s="57"/>
      <c r="I6" s="64"/>
      <c r="J6" s="64"/>
      <c r="K6" s="64"/>
      <c r="L6" s="64"/>
      <c r="M6" s="64"/>
      <c r="N6" s="64"/>
      <c r="O6" s="64"/>
      <c r="P6" s="64"/>
      <c r="Q6" s="64"/>
      <c r="R6" s="64"/>
      <c r="S6" s="64"/>
      <c r="T6" s="64"/>
      <c r="U6" s="64"/>
      <c r="V6" s="64"/>
      <c r="W6" s="64"/>
      <c r="X6" s="64"/>
      <c r="Y6" s="64"/>
      <c r="Z6" s="64"/>
      <c r="AA6" s="64"/>
      <c r="AB6" s="64"/>
      <c r="AC6" s="64"/>
      <c r="AD6" s="64"/>
      <c r="AE6" s="64"/>
      <c r="AF6" s="64"/>
      <c r="AG6" s="199"/>
      <c r="AH6" s="199"/>
      <c r="AI6" s="199"/>
      <c r="AJ6" s="199"/>
    </row>
    <row r="7" spans="1:36" s="65" customFormat="1" ht="20.100000000000001" customHeight="1">
      <c r="A7" s="30"/>
      <c r="D7" s="30"/>
      <c r="G7" s="192"/>
      <c r="H7" s="192"/>
      <c r="I7" s="192"/>
      <c r="J7" s="192"/>
      <c r="K7" s="192"/>
      <c r="L7" s="192"/>
      <c r="M7" s="192"/>
      <c r="N7" s="192"/>
      <c r="O7" s="192"/>
      <c r="P7" s="192"/>
      <c r="AC7" s="195"/>
      <c r="AD7" s="195"/>
      <c r="AE7" s="195"/>
      <c r="AF7" s="195"/>
      <c r="AG7" s="200"/>
      <c r="AH7" s="200"/>
      <c r="AI7" s="200"/>
      <c r="AJ7" s="200"/>
    </row>
    <row r="8" spans="1:36" ht="20.100000000000001" customHeight="1">
      <c r="F8" s="68"/>
      <c r="G8" s="61" t="s">
        <v>92</v>
      </c>
      <c r="H8" s="73" t="s">
        <v>433</v>
      </c>
      <c r="I8" s="73" t="s">
        <v>406</v>
      </c>
      <c r="J8" s="73" t="s">
        <v>407</v>
      </c>
      <c r="K8" s="73" t="s">
        <v>408</v>
      </c>
      <c r="L8" s="73" t="s">
        <v>409</v>
      </c>
      <c r="M8" s="73" t="s">
        <v>410</v>
      </c>
      <c r="N8" s="73" t="s">
        <v>411</v>
      </c>
      <c r="O8" s="73" t="s">
        <v>412</v>
      </c>
      <c r="P8" s="73" t="s">
        <v>413</v>
      </c>
      <c r="Q8" s="73" t="s">
        <v>435</v>
      </c>
      <c r="R8" s="73" t="s">
        <v>436</v>
      </c>
      <c r="S8" s="73" t="s">
        <v>437</v>
      </c>
      <c r="T8" s="73" t="s">
        <v>434</v>
      </c>
      <c r="U8" s="73" t="s">
        <v>414</v>
      </c>
      <c r="V8" s="73" t="s">
        <v>415</v>
      </c>
      <c r="W8" s="73" t="s">
        <v>416</v>
      </c>
      <c r="X8" s="73" t="s">
        <v>417</v>
      </c>
      <c r="Y8" s="73" t="s">
        <v>418</v>
      </c>
      <c r="Z8" s="73" t="s">
        <v>419</v>
      </c>
      <c r="AA8" s="73" t="s">
        <v>420</v>
      </c>
      <c r="AB8" s="73" t="s">
        <v>421</v>
      </c>
      <c r="AC8" s="196" t="s">
        <v>422</v>
      </c>
      <c r="AD8" s="196" t="s">
        <v>423</v>
      </c>
      <c r="AE8" s="196" t="s">
        <v>424</v>
      </c>
      <c r="AF8" s="196" t="s">
        <v>425</v>
      </c>
      <c r="AG8" s="201"/>
      <c r="AH8" s="201"/>
      <c r="AI8" s="201"/>
      <c r="AJ8" s="201"/>
    </row>
    <row r="9" spans="1:36" ht="20.100000000000001" customHeight="1">
      <c r="B9" s="74"/>
      <c r="F9" s="30" t="s">
        <v>119</v>
      </c>
      <c r="G9" s="40" t="s">
        <v>120</v>
      </c>
      <c r="H9" s="54">
        <v>689</v>
      </c>
      <c r="I9" s="54">
        <v>580</v>
      </c>
      <c r="J9" s="54">
        <v>550</v>
      </c>
      <c r="K9" s="54">
        <v>470</v>
      </c>
      <c r="L9" s="54">
        <v>455</v>
      </c>
      <c r="M9" s="54">
        <v>440</v>
      </c>
      <c r="N9" s="54">
        <v>440</v>
      </c>
      <c r="O9" s="54">
        <v>432</v>
      </c>
      <c r="P9" s="54">
        <v>427</v>
      </c>
      <c r="Q9" s="54">
        <v>431.2</v>
      </c>
      <c r="R9" s="54">
        <v>426.8</v>
      </c>
      <c r="S9" s="54">
        <v>423.36</v>
      </c>
      <c r="T9" s="166">
        <v>418.46</v>
      </c>
      <c r="U9" s="166">
        <v>426.88799999999998</v>
      </c>
      <c r="V9" s="166">
        <v>422.53199999999998</v>
      </c>
      <c r="W9" s="166">
        <v>419.12639999999999</v>
      </c>
      <c r="X9" s="166">
        <v>410.0908</v>
      </c>
      <c r="Y9" s="166">
        <v>429.02244000000002</v>
      </c>
      <c r="Z9" s="166">
        <v>424.64465999999999</v>
      </c>
      <c r="AA9" s="166">
        <v>423.31766399999998</v>
      </c>
      <c r="AB9" s="166">
        <v>414.19170800000001</v>
      </c>
      <c r="AC9" s="197">
        <v>431.16755219999999</v>
      </c>
      <c r="AD9" s="197">
        <v>426.76788329999999</v>
      </c>
      <c r="AE9" s="197">
        <v>427.55084063999999</v>
      </c>
      <c r="AF9" s="197">
        <v>418.33362507999999</v>
      </c>
      <c r="AG9" s="202"/>
      <c r="AH9" s="202"/>
      <c r="AI9" s="202"/>
      <c r="AJ9" s="202"/>
    </row>
    <row r="10" spans="1:36" ht="20.100000000000001" customHeight="1">
      <c r="B10" s="74"/>
      <c r="F10" s="36" t="s">
        <v>121</v>
      </c>
      <c r="G10" s="40" t="s">
        <v>120</v>
      </c>
      <c r="H10" s="54">
        <v>2574.6640625</v>
      </c>
      <c r="I10" s="54">
        <v>2580</v>
      </c>
      <c r="J10" s="54">
        <v>2585</v>
      </c>
      <c r="K10" s="54">
        <v>2590</v>
      </c>
      <c r="L10" s="54">
        <v>2595</v>
      </c>
      <c r="M10" s="54">
        <v>2600</v>
      </c>
      <c r="N10" s="54">
        <v>2605</v>
      </c>
      <c r="O10" s="54">
        <v>2610</v>
      </c>
      <c r="P10" s="54">
        <v>2615</v>
      </c>
      <c r="Q10" s="54">
        <v>2587</v>
      </c>
      <c r="R10" s="54">
        <v>2591.9749999999999</v>
      </c>
      <c r="S10" s="54">
        <v>2596.9499999999998</v>
      </c>
      <c r="T10" s="166">
        <v>2601.9250000000002</v>
      </c>
      <c r="U10" s="166">
        <v>2625.8049999999998</v>
      </c>
      <c r="V10" s="166">
        <v>2630.8546249999999</v>
      </c>
      <c r="W10" s="166">
        <v>2635.90425</v>
      </c>
      <c r="X10" s="166">
        <v>2640.9538750000002</v>
      </c>
      <c r="Y10" s="166">
        <v>2678.3211000000001</v>
      </c>
      <c r="Z10" s="166">
        <v>2683.4717175000001</v>
      </c>
      <c r="AA10" s="166">
        <v>2688.622335</v>
      </c>
      <c r="AB10" s="166">
        <v>2693.7729525</v>
      </c>
      <c r="AC10" s="197">
        <v>2705.1043110000001</v>
      </c>
      <c r="AD10" s="197">
        <v>2710.3064346750002</v>
      </c>
      <c r="AE10" s="197">
        <v>2715.5085583499999</v>
      </c>
      <c r="AF10" s="197">
        <v>2720.7106820250001</v>
      </c>
      <c r="AG10" s="202"/>
      <c r="AH10" s="202"/>
      <c r="AI10" s="202"/>
      <c r="AJ10" s="202"/>
    </row>
    <row r="11" spans="1:36" ht="20.100000000000001" customHeight="1">
      <c r="B11" s="74"/>
      <c r="F11" s="36" t="s">
        <v>122</v>
      </c>
      <c r="G11" s="40" t="s">
        <v>120</v>
      </c>
      <c r="H11" s="54">
        <v>9177.8499482401603</v>
      </c>
      <c r="I11" s="54">
        <v>9532.4340497130106</v>
      </c>
      <c r="J11" s="54">
        <v>9510.6265490367205</v>
      </c>
      <c r="K11" s="54">
        <v>9492.2241361561191</v>
      </c>
      <c r="L11" s="54">
        <v>9508.6656675378508</v>
      </c>
      <c r="M11" s="54">
        <v>9682.1907820270808</v>
      </c>
      <c r="N11" s="54">
        <v>9716.0000911035204</v>
      </c>
      <c r="O11" s="54">
        <v>9764.2225127697602</v>
      </c>
      <c r="P11" s="54">
        <v>9698.1936004008094</v>
      </c>
      <c r="Q11" s="54">
        <v>10009.4128206265</v>
      </c>
      <c r="R11" s="54">
        <v>9990.1867982995009</v>
      </c>
      <c r="S11" s="54">
        <v>9999.3288952463408</v>
      </c>
      <c r="T11" s="166">
        <v>10046.485777058801</v>
      </c>
      <c r="U11" s="166">
        <v>10311.730377472401</v>
      </c>
      <c r="V11" s="166">
        <v>10263.608492748001</v>
      </c>
      <c r="W11" s="166">
        <v>10285.5797789567</v>
      </c>
      <c r="X11" s="166">
        <v>10260.835356211001</v>
      </c>
      <c r="Y11" s="166">
        <v>10486.354576711499</v>
      </c>
      <c r="Z11" s="166">
        <v>10532.248382902701</v>
      </c>
      <c r="AA11" s="166">
        <v>10535.9462490644</v>
      </c>
      <c r="AB11" s="166">
        <v>10657.0985887229</v>
      </c>
      <c r="AC11" s="197">
        <v>10919.2116536676</v>
      </c>
      <c r="AD11" s="197">
        <v>11111.585661090599</v>
      </c>
      <c r="AE11" s="197">
        <v>11104.407321759199</v>
      </c>
      <c r="AF11" s="197">
        <v>11025.801511224399</v>
      </c>
      <c r="AG11" s="202"/>
      <c r="AH11" s="202"/>
      <c r="AI11" s="202"/>
      <c r="AJ11" s="202"/>
    </row>
    <row r="12" spans="1:36" ht="20.100000000000001" customHeight="1">
      <c r="B12" s="74"/>
      <c r="F12" s="36" t="s">
        <v>123</v>
      </c>
      <c r="G12" s="40" t="s">
        <v>120</v>
      </c>
      <c r="H12" s="54">
        <v>2661.6094202898598</v>
      </c>
      <c r="I12" s="54">
        <v>2840</v>
      </c>
      <c r="J12" s="54">
        <v>2692.5140000000001</v>
      </c>
      <c r="K12" s="54">
        <v>2665.05</v>
      </c>
      <c r="L12" s="54">
        <v>2637.6480000000001</v>
      </c>
      <c r="M12" s="54">
        <v>2616.0075000000002</v>
      </c>
      <c r="N12" s="54">
        <v>2606.8125</v>
      </c>
      <c r="O12" s="54">
        <v>2423.9675000000002</v>
      </c>
      <c r="P12" s="54">
        <v>2413.9675000000002</v>
      </c>
      <c r="Q12" s="54">
        <v>2273.4675000000002</v>
      </c>
      <c r="R12" s="54">
        <v>2268.4675000000002</v>
      </c>
      <c r="S12" s="54">
        <v>2265.9675000000002</v>
      </c>
      <c r="T12" s="166">
        <v>2270.9675000000002</v>
      </c>
      <c r="U12" s="166">
        <v>2246.3975</v>
      </c>
      <c r="V12" s="166">
        <v>2256.3975</v>
      </c>
      <c r="W12" s="166">
        <v>2266.3975</v>
      </c>
      <c r="X12" s="166">
        <v>2273.8975</v>
      </c>
      <c r="Y12" s="166">
        <v>2373.2033333333302</v>
      </c>
      <c r="Z12" s="166">
        <v>2386.53666666667</v>
      </c>
      <c r="AA12" s="166">
        <v>2406.53666666667</v>
      </c>
      <c r="AB12" s="166">
        <v>2413.2033333333302</v>
      </c>
      <c r="AC12" s="197">
        <v>2400</v>
      </c>
      <c r="AD12" s="197">
        <v>2400</v>
      </c>
      <c r="AE12" s="197">
        <v>2400</v>
      </c>
      <c r="AF12" s="197">
        <v>2400</v>
      </c>
      <c r="AG12" s="202"/>
      <c r="AH12" s="202"/>
      <c r="AI12" s="202"/>
      <c r="AJ12" s="202"/>
    </row>
    <row r="13" spans="1:36" ht="20.100000000000001" customHeight="1">
      <c r="B13" s="74"/>
      <c r="F13" s="36" t="s">
        <v>124</v>
      </c>
      <c r="G13" s="40" t="s">
        <v>120</v>
      </c>
      <c r="H13" s="54">
        <v>86.525570564516102</v>
      </c>
      <c r="I13" s="54">
        <v>88.256081975806495</v>
      </c>
      <c r="J13" s="54">
        <v>85.608399516532302</v>
      </c>
      <c r="K13" s="54">
        <v>83.896231526201603</v>
      </c>
      <c r="L13" s="54">
        <v>82.2183068956776</v>
      </c>
      <c r="M13" s="54">
        <v>81.396123826720796</v>
      </c>
      <c r="N13" s="54">
        <v>80.582162588453599</v>
      </c>
      <c r="O13" s="54">
        <v>79.776340962569094</v>
      </c>
      <c r="P13" s="54">
        <v>78.978577552943406</v>
      </c>
      <c r="Q13" s="54">
        <v>78.188791777413897</v>
      </c>
      <c r="R13" s="54">
        <v>77.406903859639797</v>
      </c>
      <c r="S13" s="54">
        <v>76.632834821043403</v>
      </c>
      <c r="T13" s="166">
        <v>76.249670646938199</v>
      </c>
      <c r="U13" s="166">
        <v>76.249670646938199</v>
      </c>
      <c r="V13" s="166">
        <v>76.249670646938199</v>
      </c>
      <c r="W13" s="166">
        <v>76.249670646938199</v>
      </c>
      <c r="X13" s="166">
        <v>76.249670646938199</v>
      </c>
      <c r="Y13" s="166">
        <v>76.249670646938199</v>
      </c>
      <c r="Z13" s="166">
        <v>76.249670646938199</v>
      </c>
      <c r="AA13" s="166">
        <v>76.249670646938199</v>
      </c>
      <c r="AB13" s="166">
        <v>76.249670646938199</v>
      </c>
      <c r="AC13" s="197">
        <v>76.249670646938199</v>
      </c>
      <c r="AD13" s="197">
        <v>76.249670646938199</v>
      </c>
      <c r="AE13" s="197">
        <v>76.249670646938199</v>
      </c>
      <c r="AF13" s="197">
        <v>76.249670646938199</v>
      </c>
      <c r="AG13" s="202"/>
      <c r="AH13" s="202"/>
      <c r="AI13" s="202"/>
      <c r="AJ13" s="202"/>
    </row>
    <row r="14" spans="1:36" ht="20.100000000000001" customHeight="1">
      <c r="B14" s="74"/>
      <c r="F14" s="36" t="s">
        <v>125</v>
      </c>
      <c r="G14" s="40" t="s">
        <v>120</v>
      </c>
      <c r="H14" s="54">
        <v>772.17209690893901</v>
      </c>
      <c r="I14" s="54">
        <v>806.06060606060601</v>
      </c>
      <c r="J14" s="54">
        <v>900</v>
      </c>
      <c r="K14" s="54">
        <v>900</v>
      </c>
      <c r="L14" s="54">
        <v>900</v>
      </c>
      <c r="M14" s="54">
        <v>900</v>
      </c>
      <c r="N14" s="54">
        <v>900</v>
      </c>
      <c r="O14" s="54">
        <v>900</v>
      </c>
      <c r="P14" s="54">
        <v>1000</v>
      </c>
      <c r="Q14" s="54">
        <v>1000</v>
      </c>
      <c r="R14" s="54">
        <v>1100</v>
      </c>
      <c r="S14" s="54">
        <v>1100</v>
      </c>
      <c r="T14" s="166">
        <v>1100</v>
      </c>
      <c r="U14" s="166">
        <v>1200</v>
      </c>
      <c r="V14" s="166">
        <v>1200</v>
      </c>
      <c r="W14" s="166">
        <v>1200</v>
      </c>
      <c r="X14" s="166">
        <v>1200</v>
      </c>
      <c r="Y14" s="166">
        <v>1200</v>
      </c>
      <c r="Z14" s="166">
        <v>1300</v>
      </c>
      <c r="AA14" s="166">
        <v>1300</v>
      </c>
      <c r="AB14" s="166">
        <v>1300</v>
      </c>
      <c r="AC14" s="197">
        <v>1300</v>
      </c>
      <c r="AD14" s="197">
        <v>1300</v>
      </c>
      <c r="AE14" s="197">
        <v>1300</v>
      </c>
      <c r="AF14" s="197">
        <v>1300</v>
      </c>
      <c r="AG14" s="202"/>
      <c r="AH14" s="202"/>
      <c r="AI14" s="202"/>
      <c r="AJ14" s="202"/>
    </row>
    <row r="15" spans="1:36" ht="20.100000000000001" customHeight="1">
      <c r="B15" s="74"/>
      <c r="F15" s="36" t="s">
        <v>126</v>
      </c>
      <c r="G15" s="40" t="s">
        <v>120</v>
      </c>
      <c r="H15" s="54">
        <v>10311.957925115899</v>
      </c>
      <c r="I15" s="54">
        <v>9666.3618181818201</v>
      </c>
      <c r="J15" s="54">
        <v>10500</v>
      </c>
      <c r="K15" s="54">
        <v>11000</v>
      </c>
      <c r="L15" s="54">
        <v>11000</v>
      </c>
      <c r="M15" s="54">
        <v>12000</v>
      </c>
      <c r="N15" s="54">
        <v>12000</v>
      </c>
      <c r="O15" s="54">
        <v>13000</v>
      </c>
      <c r="P15" s="54">
        <v>13000</v>
      </c>
      <c r="Q15" s="54">
        <v>14000</v>
      </c>
      <c r="R15" s="54">
        <v>14000</v>
      </c>
      <c r="S15" s="54">
        <v>15000</v>
      </c>
      <c r="T15" s="166">
        <v>15000</v>
      </c>
      <c r="U15" s="166">
        <v>16000</v>
      </c>
      <c r="V15" s="166">
        <v>16000</v>
      </c>
      <c r="W15" s="166">
        <v>17000</v>
      </c>
      <c r="X15" s="166">
        <v>17000</v>
      </c>
      <c r="Y15" s="166">
        <v>17000</v>
      </c>
      <c r="Z15" s="166">
        <v>17000</v>
      </c>
      <c r="AA15" s="166">
        <v>17000</v>
      </c>
      <c r="AB15" s="166">
        <v>17000</v>
      </c>
      <c r="AC15" s="197">
        <v>17000</v>
      </c>
      <c r="AD15" s="197">
        <v>18000</v>
      </c>
      <c r="AE15" s="197">
        <v>18000</v>
      </c>
      <c r="AF15" s="197">
        <v>18000</v>
      </c>
      <c r="AG15" s="202"/>
      <c r="AH15" s="202"/>
      <c r="AI15" s="202"/>
      <c r="AJ15" s="202"/>
    </row>
    <row r="16" spans="1:36" ht="20.100000000000001" customHeight="1">
      <c r="B16" s="74"/>
      <c r="F16" s="30" t="s">
        <v>127</v>
      </c>
      <c r="G16" s="40" t="s">
        <v>120</v>
      </c>
      <c r="H16" s="54">
        <v>16038.4375</v>
      </c>
      <c r="I16" s="54">
        <v>15568.857777777799</v>
      </c>
      <c r="J16" s="54">
        <v>16100</v>
      </c>
      <c r="K16" s="54">
        <v>16600</v>
      </c>
      <c r="L16" s="54">
        <v>17000</v>
      </c>
      <c r="M16" s="54">
        <v>17300</v>
      </c>
      <c r="N16" s="54">
        <v>17400</v>
      </c>
      <c r="O16" s="54">
        <v>17400</v>
      </c>
      <c r="P16" s="54">
        <v>17400</v>
      </c>
      <c r="Q16" s="54">
        <v>17700</v>
      </c>
      <c r="R16" s="54">
        <v>17800</v>
      </c>
      <c r="S16" s="54">
        <v>17800</v>
      </c>
      <c r="T16" s="166">
        <v>17800</v>
      </c>
      <c r="U16" s="166">
        <v>18600</v>
      </c>
      <c r="V16" s="166">
        <v>18700</v>
      </c>
      <c r="W16" s="166">
        <v>18600</v>
      </c>
      <c r="X16" s="166">
        <v>18500</v>
      </c>
      <c r="Y16" s="166">
        <v>19000</v>
      </c>
      <c r="Z16" s="166">
        <v>19100</v>
      </c>
      <c r="AA16" s="166">
        <v>19200</v>
      </c>
      <c r="AB16" s="166">
        <v>19400</v>
      </c>
      <c r="AC16" s="197">
        <v>20000</v>
      </c>
      <c r="AD16" s="197">
        <v>20100</v>
      </c>
      <c r="AE16" s="197">
        <v>20200</v>
      </c>
      <c r="AF16" s="197">
        <v>20200</v>
      </c>
      <c r="AG16" s="202"/>
      <c r="AH16" s="202"/>
      <c r="AI16" s="202"/>
      <c r="AJ16" s="202"/>
    </row>
    <row r="17" spans="2:36" ht="20.100000000000001" customHeight="1">
      <c r="B17" s="74"/>
      <c r="F17" s="36" t="s">
        <v>128</v>
      </c>
      <c r="G17" s="40" t="s">
        <v>120</v>
      </c>
      <c r="H17" s="54">
        <v>3050.1171875</v>
      </c>
      <c r="I17" s="54">
        <v>2815.5099685237101</v>
      </c>
      <c r="J17" s="54">
        <v>2822.81393704742</v>
      </c>
      <c r="K17" s="54">
        <v>2802.1079055711298</v>
      </c>
      <c r="L17" s="54">
        <v>2749.1038740948402</v>
      </c>
      <c r="M17" s="54">
        <v>2717.6858426185499</v>
      </c>
      <c r="N17" s="54">
        <v>2692.8478111422601</v>
      </c>
      <c r="O17" s="54">
        <v>2691.9257796659699</v>
      </c>
      <c r="P17" s="54">
        <v>2691.1557481896798</v>
      </c>
      <c r="Q17" s="54">
        <v>2691.2417167133799</v>
      </c>
      <c r="R17" s="54">
        <v>2719.4316852370898</v>
      </c>
      <c r="S17" s="54">
        <v>2719.5176537607999</v>
      </c>
      <c r="T17" s="166">
        <v>2719.60362228451</v>
      </c>
      <c r="U17" s="166">
        <v>2799.6895908082201</v>
      </c>
      <c r="V17" s="166">
        <v>2802.9475593319298</v>
      </c>
      <c r="W17" s="166">
        <v>2803.0335278556399</v>
      </c>
      <c r="X17" s="166">
        <v>2803.11949637935</v>
      </c>
      <c r="Y17" s="166">
        <v>2863.2054649030601</v>
      </c>
      <c r="Z17" s="166">
        <v>2903.1054334267701</v>
      </c>
      <c r="AA17" s="166">
        <v>2883.1914019504802</v>
      </c>
      <c r="AB17" s="166">
        <v>2883.2773704741899</v>
      </c>
      <c r="AC17" s="197">
        <v>2983.3633389979</v>
      </c>
      <c r="AD17" s="197">
        <v>2998.4493075216101</v>
      </c>
      <c r="AE17" s="197">
        <v>2998.5352760453202</v>
      </c>
      <c r="AF17" s="197">
        <v>2998.6212445690298</v>
      </c>
      <c r="AG17" s="202"/>
      <c r="AH17" s="202"/>
      <c r="AI17" s="202"/>
      <c r="AJ17" s="202"/>
    </row>
    <row r="18" spans="2:36" ht="20.100000000000001" customHeight="1">
      <c r="B18" s="74"/>
      <c r="F18" s="36" t="s">
        <v>129</v>
      </c>
      <c r="G18" s="40" t="s">
        <v>130</v>
      </c>
      <c r="H18" s="75">
        <v>11.1193071827055</v>
      </c>
      <c r="I18" s="75">
        <v>12.7507618748298</v>
      </c>
      <c r="J18" s="55">
        <v>11.791919258147599</v>
      </c>
      <c r="K18" s="55">
        <v>11.4013129873465</v>
      </c>
      <c r="L18" s="55">
        <v>11.4828810069941</v>
      </c>
      <c r="M18" s="55">
        <v>10.7272179452356</v>
      </c>
      <c r="N18" s="55">
        <v>10.703971150515301</v>
      </c>
      <c r="O18" s="55">
        <v>10.710184083360099</v>
      </c>
      <c r="P18" s="55">
        <v>10.673892411732799</v>
      </c>
      <c r="Q18" s="55">
        <v>10.266604242964601</v>
      </c>
      <c r="R18" s="55">
        <v>11.1779872822705</v>
      </c>
      <c r="S18" s="55">
        <v>11.333779504609501</v>
      </c>
      <c r="T18" s="166">
        <v>10.8786015550233</v>
      </c>
      <c r="U18" s="166">
        <v>11.1021027643247</v>
      </c>
      <c r="V18" s="166">
        <v>11.271260614774199</v>
      </c>
      <c r="W18" s="166">
        <v>11.445484523270901</v>
      </c>
      <c r="X18" s="166">
        <v>10.242672228106899</v>
      </c>
      <c r="Y18" s="166">
        <v>10.4558355484857</v>
      </c>
      <c r="Z18" s="166">
        <v>10.184796711429801</v>
      </c>
      <c r="AA18" s="166">
        <v>10.0485970800127</v>
      </c>
      <c r="AB18" s="166">
        <v>9.8968109767230796</v>
      </c>
      <c r="AC18" s="197">
        <v>10.207383981202399</v>
      </c>
      <c r="AD18" s="197">
        <v>9.3445567830303808</v>
      </c>
      <c r="AE18" s="197">
        <v>9.4437405844254805</v>
      </c>
      <c r="AF18" s="197">
        <v>9.4437405844254805</v>
      </c>
      <c r="AG18" s="202"/>
      <c r="AH18" s="202"/>
      <c r="AI18" s="202"/>
      <c r="AJ18" s="202"/>
    </row>
    <row r="19" spans="2:36" ht="20.100000000000001" customHeight="1">
      <c r="B19" s="74"/>
      <c r="F19" s="36" t="s">
        <v>131</v>
      </c>
      <c r="G19" s="40" t="s">
        <v>120</v>
      </c>
      <c r="H19" s="54">
        <v>209.87015396017301</v>
      </c>
      <c r="I19" s="54">
        <v>195</v>
      </c>
      <c r="J19" s="54">
        <v>200</v>
      </c>
      <c r="K19" s="54">
        <v>204.94166069937299</v>
      </c>
      <c r="L19" s="54">
        <v>204.94166069937299</v>
      </c>
      <c r="M19" s="54">
        <v>204.94166069937299</v>
      </c>
      <c r="N19" s="54">
        <v>204.94166069937299</v>
      </c>
      <c r="O19" s="54">
        <v>204.94166069937299</v>
      </c>
      <c r="P19" s="54">
        <v>204.94166069937299</v>
      </c>
      <c r="Q19" s="54">
        <v>201.30101958027799</v>
      </c>
      <c r="R19" s="54">
        <v>201.30101958027799</v>
      </c>
      <c r="S19" s="54">
        <v>201.30101958027799</v>
      </c>
      <c r="T19" s="166">
        <v>201.30101958027799</v>
      </c>
      <c r="U19" s="166">
        <v>197.66037846118201</v>
      </c>
      <c r="V19" s="166">
        <v>197.66037846118201</v>
      </c>
      <c r="W19" s="166">
        <v>197.66037846118201</v>
      </c>
      <c r="X19" s="166">
        <v>197.66037846118201</v>
      </c>
      <c r="Y19" s="166">
        <v>200</v>
      </c>
      <c r="Z19" s="166">
        <v>200</v>
      </c>
      <c r="AA19" s="166">
        <v>200</v>
      </c>
      <c r="AB19" s="166">
        <v>200</v>
      </c>
      <c r="AC19" s="197">
        <v>203</v>
      </c>
      <c r="AD19" s="197">
        <v>203</v>
      </c>
      <c r="AE19" s="197">
        <v>203</v>
      </c>
      <c r="AF19" s="197">
        <v>203</v>
      </c>
      <c r="AG19" s="202"/>
      <c r="AH19" s="202"/>
      <c r="AI19" s="202"/>
      <c r="AJ19" s="202"/>
    </row>
    <row r="20" spans="2:36" ht="20.100000000000001" customHeight="1">
      <c r="B20" s="74"/>
      <c r="F20" s="36" t="s">
        <v>132</v>
      </c>
      <c r="G20" s="40" t="s">
        <v>120</v>
      </c>
      <c r="H20" s="54">
        <v>138.127163461538</v>
      </c>
      <c r="I20" s="54">
        <v>111.127163461538</v>
      </c>
      <c r="J20" s="54">
        <v>119.127163461538</v>
      </c>
      <c r="K20" s="54">
        <v>113.527163461538</v>
      </c>
      <c r="L20" s="54">
        <v>120.24716346153799</v>
      </c>
      <c r="M20" s="54">
        <v>118.127163461538</v>
      </c>
      <c r="N20" s="54">
        <v>113.527163461538</v>
      </c>
      <c r="O20" s="54">
        <v>113.24716346153799</v>
      </c>
      <c r="P20" s="54">
        <v>116.22316346153799</v>
      </c>
      <c r="Q20" s="54">
        <v>112.403963461538</v>
      </c>
      <c r="R20" s="54">
        <v>121.748603461538</v>
      </c>
      <c r="S20" s="54">
        <v>113.224315461538</v>
      </c>
      <c r="T20" s="166">
        <v>120.804885061538</v>
      </c>
      <c r="U20" s="166">
        <v>125.46934074153801</v>
      </c>
      <c r="V20" s="166">
        <v>112.200905285538</v>
      </c>
      <c r="W20" s="166">
        <v>111.986156920738</v>
      </c>
      <c r="X20" s="166">
        <v>121.814358228898</v>
      </c>
      <c r="Y20" s="166">
        <v>116.676919275426</v>
      </c>
      <c r="Z20" s="166">
        <v>121.56696811264899</v>
      </c>
      <c r="AA20" s="166">
        <v>111.479007182427</v>
      </c>
      <c r="AB20" s="166">
        <v>116.408638438249</v>
      </c>
      <c r="AC20" s="197">
        <v>106.127163461538</v>
      </c>
      <c r="AD20" s="197">
        <v>116.127163461538</v>
      </c>
      <c r="AE20" s="197">
        <v>106.127163461538</v>
      </c>
      <c r="AF20" s="197">
        <v>106.127163461538</v>
      </c>
      <c r="AG20" s="202"/>
      <c r="AH20" s="202"/>
      <c r="AI20" s="202"/>
      <c r="AJ20" s="202"/>
    </row>
    <row r="21" spans="2:36" ht="20.100000000000001" customHeight="1">
      <c r="B21" s="74"/>
      <c r="F21" s="30" t="s">
        <v>133</v>
      </c>
      <c r="G21" s="40" t="s">
        <v>134</v>
      </c>
      <c r="H21" s="54">
        <v>70.42</v>
      </c>
      <c r="I21" s="54">
        <v>68.928467336415395</v>
      </c>
      <c r="J21" s="54">
        <v>67.8158899562019</v>
      </c>
      <c r="K21" s="54">
        <v>65.8357362507018</v>
      </c>
      <c r="L21" s="54">
        <v>66.352094479353596</v>
      </c>
      <c r="M21" s="54">
        <v>64.424550398980301</v>
      </c>
      <c r="N21" s="54">
        <v>63.755844637129201</v>
      </c>
      <c r="O21" s="54">
        <v>63.126015820049801</v>
      </c>
      <c r="P21" s="54">
        <v>62.838457859543702</v>
      </c>
      <c r="Q21" s="54">
        <v>62.550337355812601</v>
      </c>
      <c r="R21" s="54">
        <v>61.540376441624403</v>
      </c>
      <c r="S21" s="54">
        <v>61.329637218697201</v>
      </c>
      <c r="T21" s="166">
        <v>59.849387589549103</v>
      </c>
      <c r="U21" s="166">
        <v>60.163210516661501</v>
      </c>
      <c r="V21" s="166">
        <v>60.477033443773998</v>
      </c>
      <c r="W21" s="166">
        <v>60.477033443773998</v>
      </c>
      <c r="X21" s="166">
        <v>60.498366118794401</v>
      </c>
      <c r="Y21" s="166">
        <v>60.519698793814698</v>
      </c>
      <c r="Z21" s="166">
        <v>60.541031468835101</v>
      </c>
      <c r="AA21" s="166">
        <v>60.541031468835101</v>
      </c>
      <c r="AB21" s="166">
        <v>60.541031468835101</v>
      </c>
      <c r="AC21" s="197">
        <v>60.678496503979801</v>
      </c>
      <c r="AD21" s="197">
        <v>60.2722290215521</v>
      </c>
      <c r="AE21" s="197">
        <v>59.797229021552099</v>
      </c>
      <c r="AF21" s="197">
        <v>59.322229021552097</v>
      </c>
      <c r="AG21" s="202"/>
      <c r="AH21" s="202"/>
      <c r="AI21" s="202"/>
      <c r="AJ21" s="202"/>
    </row>
    <row r="22" spans="2:36" ht="20.100000000000001" customHeight="1">
      <c r="B22" s="74"/>
      <c r="F22" s="36" t="s">
        <v>135</v>
      </c>
      <c r="G22" s="40" t="s">
        <v>134</v>
      </c>
      <c r="H22" s="54">
        <v>74.674765625000006</v>
      </c>
      <c r="I22" s="54">
        <v>71.797616981780607</v>
      </c>
      <c r="J22" s="54">
        <v>69.976834224616397</v>
      </c>
      <c r="K22" s="54">
        <v>69.300775000738696</v>
      </c>
      <c r="L22" s="54">
        <v>68.553603360077702</v>
      </c>
      <c r="M22" s="54">
        <v>67.815316209453002</v>
      </c>
      <c r="N22" s="54">
        <v>67.111415407504396</v>
      </c>
      <c r="O22" s="54">
        <v>66.448437705315598</v>
      </c>
      <c r="P22" s="54">
        <v>66.145745115309097</v>
      </c>
      <c r="Q22" s="54">
        <v>65.842460374539598</v>
      </c>
      <c r="R22" s="54">
        <v>64.779343622762497</v>
      </c>
      <c r="S22" s="54">
        <v>64.557512861786506</v>
      </c>
      <c r="T22" s="166">
        <v>62.9993553574201</v>
      </c>
      <c r="U22" s="166">
        <v>63.329695280696299</v>
      </c>
      <c r="V22" s="166">
        <v>63.660035203972598</v>
      </c>
      <c r="W22" s="166">
        <v>63.660035203972598</v>
      </c>
      <c r="X22" s="166">
        <v>63.6824906513625</v>
      </c>
      <c r="Y22" s="166">
        <v>63.704946098752302</v>
      </c>
      <c r="Z22" s="166">
        <v>63.727401546142197</v>
      </c>
      <c r="AA22" s="166">
        <v>63.727401546142197</v>
      </c>
      <c r="AB22" s="166">
        <v>63.727401546142197</v>
      </c>
      <c r="AC22" s="197">
        <v>63.872101583136597</v>
      </c>
      <c r="AD22" s="197">
        <v>63.444451601633801</v>
      </c>
      <c r="AE22" s="197">
        <v>62.944451601633801</v>
      </c>
      <c r="AF22" s="197">
        <v>62.444451601633801</v>
      </c>
      <c r="AG22" s="202"/>
      <c r="AH22" s="202"/>
      <c r="AI22" s="202"/>
      <c r="AJ22" s="202"/>
    </row>
    <row r="23" spans="2:36" ht="20.100000000000001" customHeight="1">
      <c r="B23" s="74"/>
      <c r="F23" s="36" t="s">
        <v>136</v>
      </c>
      <c r="G23" s="40" t="s">
        <v>134</v>
      </c>
      <c r="H23" s="54">
        <v>78.3066666666667</v>
      </c>
      <c r="I23" s="54">
        <v>71.529199449607702</v>
      </c>
      <c r="J23" s="54">
        <v>70.6445948865437</v>
      </c>
      <c r="K23" s="54">
        <v>70.042282925481601</v>
      </c>
      <c r="L23" s="54">
        <v>69.395060210540294</v>
      </c>
      <c r="M23" s="54">
        <v>68.815724406465094</v>
      </c>
      <c r="N23" s="54">
        <v>68.315496389419494</v>
      </c>
      <c r="O23" s="54">
        <v>67.9282288536089</v>
      </c>
      <c r="P23" s="54">
        <v>67.718166433894993</v>
      </c>
      <c r="Q23" s="54">
        <v>76.566264542852593</v>
      </c>
      <c r="R23" s="54">
        <v>76.368878035771701</v>
      </c>
      <c r="S23" s="54">
        <v>77.690544702438402</v>
      </c>
      <c r="T23" s="166">
        <v>79.056880350926804</v>
      </c>
      <c r="U23" s="166">
        <v>80.423215999415106</v>
      </c>
      <c r="V23" s="166">
        <v>80.467884981236793</v>
      </c>
      <c r="W23" s="166">
        <v>80.467884981236793</v>
      </c>
      <c r="X23" s="166">
        <v>80.680773454576595</v>
      </c>
      <c r="Y23" s="166">
        <v>80.893661927916298</v>
      </c>
      <c r="Z23" s="166">
        <v>81.106550401256101</v>
      </c>
      <c r="AA23" s="166">
        <v>81.106550401256001</v>
      </c>
      <c r="AB23" s="166">
        <v>81.106550401256001</v>
      </c>
      <c r="AC23" s="197">
        <v>81.106550401256001</v>
      </c>
      <c r="AD23" s="197">
        <v>81.106550401256001</v>
      </c>
      <c r="AE23" s="197">
        <v>81.106550401256001</v>
      </c>
      <c r="AF23" s="197">
        <v>81.106550401256001</v>
      </c>
      <c r="AG23" s="202"/>
      <c r="AH23" s="202"/>
      <c r="AI23" s="202"/>
      <c r="AJ23" s="202"/>
    </row>
    <row r="24" spans="2:36" ht="20.100000000000001" customHeight="1">
      <c r="B24" s="12"/>
      <c r="F24" s="36" t="s">
        <v>137</v>
      </c>
      <c r="G24" s="40" t="s">
        <v>120</v>
      </c>
      <c r="H24" s="54">
        <v>76.753333333333302</v>
      </c>
      <c r="I24" s="54">
        <v>66.728463333333295</v>
      </c>
      <c r="J24" s="54">
        <v>67.603042303957295</v>
      </c>
      <c r="K24" s="54">
        <v>70.273984220143603</v>
      </c>
      <c r="L24" s="54">
        <v>73.050452906672106</v>
      </c>
      <c r="M24" s="54">
        <v>75.485804522578803</v>
      </c>
      <c r="N24" s="54">
        <v>77.773099885417494</v>
      </c>
      <c r="O24" s="54">
        <v>80.129702585045493</v>
      </c>
      <c r="P24" s="54">
        <v>82.557712703074998</v>
      </c>
      <c r="Q24" s="54">
        <v>84.217126202595907</v>
      </c>
      <c r="R24" s="54">
        <v>85.486709907240794</v>
      </c>
      <c r="S24" s="54">
        <v>86.775432744931095</v>
      </c>
      <c r="T24" s="166">
        <v>88.0835832404901</v>
      </c>
      <c r="U24" s="166">
        <v>88.877832561603697</v>
      </c>
      <c r="V24" s="166">
        <v>89.4121668019867</v>
      </c>
      <c r="W24" s="166">
        <v>89.949713464097599</v>
      </c>
      <c r="X24" s="166">
        <v>90.490491861041406</v>
      </c>
      <c r="Y24" s="166">
        <v>91.763767170468697</v>
      </c>
      <c r="Z24" s="166">
        <v>93.425445287365207</v>
      </c>
      <c r="AA24" s="166">
        <v>95.117213430524998</v>
      </c>
      <c r="AB24" s="166">
        <v>96.839616476643101</v>
      </c>
      <c r="AC24" s="197">
        <v>98.986533744043996</v>
      </c>
      <c r="AD24" s="197">
        <v>101.381266649485</v>
      </c>
      <c r="AE24" s="197">
        <v>103.83393415947801</v>
      </c>
      <c r="AF24" s="197">
        <v>106.345937857639</v>
      </c>
      <c r="AG24" s="202"/>
      <c r="AH24" s="202"/>
      <c r="AI24" s="202"/>
      <c r="AJ24" s="202"/>
    </row>
    <row r="25" spans="2:36" ht="9.9499999999999993" customHeight="1">
      <c r="G25" s="34" t="s">
        <v>48</v>
      </c>
      <c r="L25" s="59"/>
      <c r="M25" s="30"/>
      <c r="N25" s="30"/>
      <c r="O25" s="34" t="s">
        <v>48</v>
      </c>
      <c r="T25" s="64"/>
      <c r="U25" s="64"/>
      <c r="V25" s="64"/>
      <c r="W25" s="64"/>
      <c r="X25" s="64"/>
      <c r="Y25" s="64"/>
      <c r="Z25" s="64"/>
      <c r="AA25" s="64"/>
      <c r="AB25" s="64"/>
      <c r="AC25" s="198"/>
      <c r="AD25" s="198"/>
      <c r="AE25" s="198"/>
      <c r="AF25" s="198"/>
      <c r="AG25" s="203"/>
      <c r="AH25" s="203"/>
      <c r="AI25" s="203"/>
      <c r="AJ25" s="203"/>
    </row>
    <row r="26" spans="2:36" ht="9.9499999999999993" customHeight="1">
      <c r="F26" s="76"/>
      <c r="G26" s="77" t="s">
        <v>48</v>
      </c>
      <c r="H26" s="77"/>
      <c r="I26" s="77"/>
      <c r="J26" s="77"/>
      <c r="K26" s="77"/>
      <c r="L26" s="78"/>
      <c r="M26" s="79"/>
      <c r="N26" s="79"/>
      <c r="O26" s="77" t="s">
        <v>48</v>
      </c>
      <c r="P26" s="77"/>
      <c r="Q26" s="77"/>
      <c r="R26" s="77"/>
      <c r="S26" s="77"/>
    </row>
    <row r="27" spans="2:36" ht="15">
      <c r="E27"/>
      <c r="F27" s="151" t="s">
        <v>70</v>
      </c>
      <c r="M27" s="34" t="s">
        <v>48</v>
      </c>
    </row>
    <row r="28" spans="2:36" ht="15">
      <c r="E28" s="157" t="s">
        <v>138</v>
      </c>
      <c r="F28" s="151" t="s">
        <v>139</v>
      </c>
    </row>
    <row r="29" spans="2:36" ht="15">
      <c r="E29" s="157" t="s">
        <v>140</v>
      </c>
      <c r="F29" s="151" t="s">
        <v>141</v>
      </c>
      <c r="M29" s="34" t="s">
        <v>48</v>
      </c>
    </row>
    <row r="30" spans="2:36" ht="15" customHeight="1">
      <c r="E30" s="157" t="s">
        <v>71</v>
      </c>
      <c r="F30" s="151" t="s">
        <v>142</v>
      </c>
      <c r="M30" s="34" t="s">
        <v>48</v>
      </c>
    </row>
    <row r="31" spans="2:36" ht="15" customHeight="1">
      <c r="E31" s="157" t="s">
        <v>73</v>
      </c>
      <c r="F31" s="151" t="s">
        <v>143</v>
      </c>
    </row>
    <row r="32" spans="2:36" ht="15" customHeight="1">
      <c r="E32" s="157" t="s">
        <v>75</v>
      </c>
      <c r="F32" s="151" t="s">
        <v>144</v>
      </c>
      <c r="M32" s="34" t="s">
        <v>48</v>
      </c>
    </row>
    <row r="33" spans="5:13" ht="15" customHeight="1">
      <c r="E33" s="157" t="s">
        <v>77</v>
      </c>
      <c r="F33" s="160" t="s">
        <v>145</v>
      </c>
    </row>
    <row r="34" spans="5:13" ht="15" customHeight="1">
      <c r="E34" s="157" t="s">
        <v>101</v>
      </c>
      <c r="F34" s="150" t="s">
        <v>146</v>
      </c>
      <c r="M34" s="34" t="s">
        <v>48</v>
      </c>
    </row>
    <row r="35" spans="5:13" ht="15" customHeight="1">
      <c r="E35" s="157" t="s">
        <v>103</v>
      </c>
      <c r="F35" s="150" t="s">
        <v>104</v>
      </c>
    </row>
    <row r="36" spans="5:13" ht="18" customHeight="1">
      <c r="E36"/>
      <c r="F36" s="150" t="s">
        <v>147</v>
      </c>
    </row>
  </sheetData>
  <mergeCells count="2">
    <mergeCell ref="G7:L7"/>
    <mergeCell ref="M7:P7"/>
  </mergeCells>
  <hyperlinks>
    <hyperlink ref="H1" location="Contents!A1" display="Back to Table of Contents" xr:uid="{B3D5D771-DC2B-4AA6-95F2-B317EF6797C1}"/>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0D97-54E3-492E-9065-AF2A612EDB45}">
  <dimension ref="A1:AI33"/>
  <sheetViews>
    <sheetView topLeftCell="B1" zoomScale="80" zoomScaleNormal="80" workbookViewId="0">
      <pane xSplit="6" ySplit="2" topLeftCell="Q3" activePane="bottomRight" state="frozen"/>
      <selection pane="topRight" activeCell="H1" sqref="H1"/>
      <selection pane="bottomLeft" activeCell="B3" sqref="B3"/>
      <selection pane="bottomRight" activeCell="AF9" sqref="AF9"/>
    </sheetView>
  </sheetViews>
  <sheetFormatPr defaultColWidth="10.28515625" defaultRowHeight="18" customHeight="1"/>
  <cols>
    <col min="1" max="1" width="16.7109375" style="30" customWidth="1"/>
    <col min="2" max="3" width="10.28515625" style="30"/>
    <col min="4" max="4" width="13.28515625" style="30" customWidth="1"/>
    <col min="5" max="5" width="4.28515625" style="30" customWidth="1"/>
    <col min="6" max="6" width="32.140625" style="31" customWidth="1"/>
    <col min="7" max="7" width="13.28515625" style="34" customWidth="1"/>
    <col min="8" max="15" width="14.42578125" style="34" customWidth="1"/>
    <col min="16" max="19" width="14.42578125" style="30" customWidth="1"/>
    <col min="20" max="35" width="12.42578125" style="30" bestFit="1" customWidth="1"/>
    <col min="36" max="16384" width="10.28515625" style="30"/>
  </cols>
  <sheetData>
    <row r="1" spans="1:35" ht="65.25" customHeight="1">
      <c r="A1" s="11" t="s">
        <v>44</v>
      </c>
      <c r="K1" s="50"/>
    </row>
    <row r="2" spans="1:35" ht="14.25">
      <c r="A2" s="47">
        <v>45750</v>
      </c>
    </row>
    <row r="3" spans="1:35" ht="20.100000000000001" customHeight="1">
      <c r="A3" s="30">
        <f>YEAR(A2)</f>
        <v>2025</v>
      </c>
      <c r="F3" s="36"/>
      <c r="H3" s="176">
        <f>$A$3 - 1</f>
        <v>2024</v>
      </c>
      <c r="I3" s="176">
        <f>IF(H4=12,H3+1,H3)</f>
        <v>2025</v>
      </c>
      <c r="J3" s="176">
        <f>IF(I4=12,I3+1,I3)</f>
        <v>2025</v>
      </c>
      <c r="K3" s="176">
        <f t="shared" ref="K3:S3" si="0">IF(J4=12,J3+1,J3)</f>
        <v>2025</v>
      </c>
      <c r="L3" s="176">
        <f t="shared" si="0"/>
        <v>2025</v>
      </c>
      <c r="M3" s="176">
        <f t="shared" si="0"/>
        <v>2026</v>
      </c>
      <c r="N3" s="176">
        <f t="shared" si="0"/>
        <v>2026</v>
      </c>
      <c r="O3" s="176">
        <f t="shared" si="0"/>
        <v>2026</v>
      </c>
      <c r="P3" s="176">
        <f t="shared" si="0"/>
        <v>2026</v>
      </c>
      <c r="Q3" s="176">
        <f t="shared" si="0"/>
        <v>2027</v>
      </c>
      <c r="R3" s="176">
        <f t="shared" si="0"/>
        <v>2027</v>
      </c>
      <c r="S3" s="176">
        <f t="shared" si="0"/>
        <v>2027</v>
      </c>
      <c r="T3" s="176">
        <f t="shared" ref="T3" si="1">IF(S4=12,S3+1,S3)</f>
        <v>2027</v>
      </c>
      <c r="U3" s="176">
        <f t="shared" ref="U3" si="2">IF(T4=12,T3+1,T3)</f>
        <v>2028</v>
      </c>
      <c r="V3" s="176">
        <f t="shared" ref="V3" si="3">IF(U4=12,U3+1,U3)</f>
        <v>2028</v>
      </c>
      <c r="W3" s="176">
        <f t="shared" ref="W3" si="4">IF(V4=12,V3+1,V3)</f>
        <v>2028</v>
      </c>
      <c r="X3" s="176">
        <f t="shared" ref="X3" si="5">IF(W4=12,W3+1,W3)</f>
        <v>2028</v>
      </c>
      <c r="Y3" s="176">
        <f t="shared" ref="Y3" si="6">IF(X4=12,X3+1,X3)</f>
        <v>2029</v>
      </c>
      <c r="Z3" s="176">
        <f t="shared" ref="Z3" si="7">IF(Y4=12,Y3+1,Y3)</f>
        <v>2029</v>
      </c>
      <c r="AA3" s="176">
        <f t="shared" ref="AA3" si="8">IF(Z4=12,Z3+1,Z3)</f>
        <v>2029</v>
      </c>
      <c r="AB3" s="176">
        <f t="shared" ref="AB3" si="9">IF(AA4=12,AA3+1,AA3)</f>
        <v>2029</v>
      </c>
      <c r="AC3" s="176">
        <f t="shared" ref="AC3" si="10">IF(AB4=12,AB3+1,AB3)</f>
        <v>2030</v>
      </c>
      <c r="AD3" s="176">
        <f t="shared" ref="AD3" si="11">IF(AC4=12,AC3+1,AC3)</f>
        <v>2030</v>
      </c>
      <c r="AE3" s="176">
        <f t="shared" ref="AE3" si="12">IF(AD4=12,AD3+1,AD3)</f>
        <v>2030</v>
      </c>
      <c r="AF3" s="176">
        <f t="shared" ref="AF3" si="13">IF(AE4=12,AE3+1,AE3)</f>
        <v>2030</v>
      </c>
      <c r="AG3" s="186"/>
      <c r="AH3" s="186"/>
      <c r="AI3" s="186"/>
    </row>
    <row r="4" spans="1:35" ht="20.100000000000001" customHeight="1">
      <c r="A4" s="30">
        <f>MONTH(A2)</f>
        <v>4</v>
      </c>
      <c r="F4" s="36"/>
      <c r="G4" s="61"/>
      <c r="H4" s="176">
        <v>12</v>
      </c>
      <c r="I4" s="176">
        <f>IF(H4=12,3,H4+3)</f>
        <v>3</v>
      </c>
      <c r="J4" s="176">
        <f>IF(I4=12,3,I4+3)</f>
        <v>6</v>
      </c>
      <c r="K4" s="176">
        <f t="shared" ref="K4:S4" si="14">IF(J4=12,3,J4+3)</f>
        <v>9</v>
      </c>
      <c r="L4" s="176">
        <f t="shared" si="14"/>
        <v>12</v>
      </c>
      <c r="M4" s="176">
        <f t="shared" si="14"/>
        <v>3</v>
      </c>
      <c r="N4" s="176">
        <f t="shared" si="14"/>
        <v>6</v>
      </c>
      <c r="O4" s="176">
        <f t="shared" si="14"/>
        <v>9</v>
      </c>
      <c r="P4" s="176">
        <f t="shared" si="14"/>
        <v>12</v>
      </c>
      <c r="Q4" s="176">
        <f t="shared" si="14"/>
        <v>3</v>
      </c>
      <c r="R4" s="176">
        <f t="shared" si="14"/>
        <v>6</v>
      </c>
      <c r="S4" s="176">
        <f t="shared" si="14"/>
        <v>9</v>
      </c>
      <c r="T4" s="176">
        <f t="shared" ref="T4" si="15">IF(S4=12,3,S4+3)</f>
        <v>12</v>
      </c>
      <c r="U4" s="176">
        <f t="shared" ref="U4" si="16">IF(T4=12,3,T4+3)</f>
        <v>3</v>
      </c>
      <c r="V4" s="176">
        <f t="shared" ref="V4" si="17">IF(U4=12,3,U4+3)</f>
        <v>6</v>
      </c>
      <c r="W4" s="176">
        <f t="shared" ref="W4" si="18">IF(V4=12,3,V4+3)</f>
        <v>9</v>
      </c>
      <c r="X4" s="176">
        <f t="shared" ref="X4" si="19">IF(W4=12,3,W4+3)</f>
        <v>12</v>
      </c>
      <c r="Y4" s="176">
        <f t="shared" ref="Y4" si="20">IF(X4=12,3,X4+3)</f>
        <v>3</v>
      </c>
      <c r="Z4" s="176">
        <f t="shared" ref="Z4" si="21">IF(Y4=12,3,Y4+3)</f>
        <v>6</v>
      </c>
      <c r="AA4" s="176">
        <f t="shared" ref="AA4" si="22">IF(Z4=12,3,Z4+3)</f>
        <v>9</v>
      </c>
      <c r="AB4" s="176">
        <f t="shared" ref="AB4" si="23">IF(AA4=12,3,AA4+3)</f>
        <v>12</v>
      </c>
      <c r="AC4" s="176">
        <f t="shared" ref="AC4:AE4" si="24">IF(AB4=12,3,AB4+3)</f>
        <v>3</v>
      </c>
      <c r="AD4" s="176">
        <f t="shared" si="24"/>
        <v>6</v>
      </c>
      <c r="AE4" s="176">
        <f t="shared" si="24"/>
        <v>9</v>
      </c>
      <c r="AF4" s="176">
        <f t="shared" ref="AF4" si="25">IF(AE4=12,3,AE4+3)</f>
        <v>12</v>
      </c>
      <c r="AG4" s="186"/>
      <c r="AH4" s="186"/>
      <c r="AI4" s="186"/>
    </row>
    <row r="5" spans="1:35" ht="20.100000000000001" customHeight="1">
      <c r="F5" s="36"/>
      <c r="G5" s="61"/>
      <c r="H5" s="187"/>
      <c r="I5" s="187"/>
      <c r="J5" s="187"/>
      <c r="K5" s="187"/>
      <c r="L5" s="187"/>
      <c r="M5" s="187"/>
      <c r="N5" s="187"/>
      <c r="O5" s="187"/>
      <c r="P5" s="158"/>
      <c r="Q5" s="158"/>
      <c r="R5" s="158"/>
      <c r="S5" s="158"/>
      <c r="T5" s="158"/>
      <c r="U5" s="158"/>
      <c r="V5" s="158"/>
      <c r="W5" s="158"/>
      <c r="X5" s="158"/>
      <c r="Y5" s="158"/>
      <c r="Z5" s="158"/>
      <c r="AA5" s="158"/>
      <c r="AB5" s="158"/>
      <c r="AC5" s="158"/>
      <c r="AD5" s="158"/>
      <c r="AE5" s="158"/>
      <c r="AF5" s="158"/>
      <c r="AG5" s="158"/>
      <c r="AH5" s="158"/>
      <c r="AI5" s="158"/>
    </row>
    <row r="6" spans="1:35" ht="20.100000000000001" customHeight="1">
      <c r="F6" s="80" t="s">
        <v>29</v>
      </c>
      <c r="G6" s="57"/>
      <c r="H6" s="57"/>
      <c r="I6" s="57"/>
      <c r="J6" s="57"/>
      <c r="K6" s="57"/>
      <c r="L6" s="57"/>
      <c r="M6" s="57"/>
      <c r="N6" s="57"/>
      <c r="O6" s="57"/>
      <c r="T6" s="64"/>
      <c r="U6" s="64"/>
      <c r="V6" s="64"/>
      <c r="W6" s="64"/>
      <c r="X6" s="64"/>
      <c r="Y6" s="64"/>
      <c r="Z6" s="64"/>
      <c r="AA6" s="64"/>
      <c r="AB6" s="64"/>
      <c r="AC6" s="64"/>
      <c r="AD6" s="64"/>
      <c r="AE6" s="64"/>
      <c r="AF6" s="64"/>
    </row>
    <row r="7" spans="1:35" s="65" customFormat="1" ht="20.100000000000001" customHeight="1">
      <c r="A7" s="30"/>
      <c r="D7" s="30"/>
      <c r="G7" s="81"/>
      <c r="H7" s="81"/>
      <c r="I7" s="81"/>
      <c r="J7" s="81"/>
      <c r="K7" s="81"/>
      <c r="L7" s="81"/>
      <c r="M7" s="81"/>
      <c r="N7" s="81"/>
      <c r="O7" s="81"/>
      <c r="P7" s="82"/>
      <c r="Q7" s="82"/>
      <c r="R7" s="82"/>
      <c r="S7" s="82"/>
    </row>
    <row r="8" spans="1:35" ht="20.100000000000001" customHeight="1">
      <c r="F8" s="51"/>
      <c r="G8" s="61" t="s">
        <v>83</v>
      </c>
      <c r="H8" s="73" t="str">
        <f>IF(H4=3,"Mar",IF(H4=6,"Jun",IF(H4=9,"Sep","Dec")))&amp;"–"&amp;RIGHT(H3,2)&amp;""</f>
        <v>Dec–24</v>
      </c>
      <c r="I8" s="73" t="str">
        <f>IF(I4=3,"Mar",IF(I4=6,"Jun",IF(I4=9,"Sep","Dec")))&amp;"–"&amp;RIGHT(I3,2)&amp;" f "</f>
        <v xml:space="preserve">Mar–25 f </v>
      </c>
      <c r="J8" s="73" t="str">
        <f t="shared" ref="J8:K8" si="26">IF(J4=3,"Mar",IF(J4=6,"Jun",IF(J4=9,"Sep","Dec")))&amp;"–"&amp;RIGHT(J3,2)&amp;" f "</f>
        <v xml:space="preserve">Jun–25 f </v>
      </c>
      <c r="K8" s="73" t="str">
        <f t="shared" si="26"/>
        <v xml:space="preserve">Sep–25 f </v>
      </c>
      <c r="L8" s="73" t="str">
        <f t="shared" ref="L8:P8" si="27">IF(L4=3,"Mar",IF(L4=6,"Jun",IF(L4=9,"Sep","Dec")))&amp;"–"&amp;RIGHT(L3,2)&amp;" f"</f>
        <v>Dec–25 f</v>
      </c>
      <c r="M8" s="73" t="str">
        <f t="shared" si="27"/>
        <v>Mar–26 f</v>
      </c>
      <c r="N8" s="73" t="str">
        <f t="shared" si="27"/>
        <v>Jun–26 f</v>
      </c>
      <c r="O8" s="73" t="str">
        <f t="shared" si="27"/>
        <v>Sep–26 f</v>
      </c>
      <c r="P8" s="73" t="str">
        <f t="shared" si="27"/>
        <v>Dec–26 f</v>
      </c>
      <c r="Q8" s="73" t="str">
        <f>IF(Q4=3,"Mar",IF(Q4=6,"Jun",IF(Q4=9,"Sep","Dec")))&amp;"–"&amp;RIGHT(Q3,2)&amp;" z"</f>
        <v>Mar–27 z</v>
      </c>
      <c r="R8" s="73" t="str">
        <f t="shared" ref="R8:W8" si="28">IF(R4=3,"Mar",IF(R4=6,"Jun",IF(R4=9,"Sep","Dec")))&amp;"–"&amp;RIGHT(R3,2)&amp;" z"</f>
        <v>Jun–27 z</v>
      </c>
      <c r="S8" s="73" t="str">
        <f t="shared" si="28"/>
        <v>Sep–27 z</v>
      </c>
      <c r="T8" s="73" t="str">
        <f t="shared" si="28"/>
        <v>Dec–27 z</v>
      </c>
      <c r="U8" s="73" t="str">
        <f t="shared" si="28"/>
        <v>Mar–28 z</v>
      </c>
      <c r="V8" s="73" t="str">
        <f t="shared" si="28"/>
        <v>Jun–28 z</v>
      </c>
      <c r="W8" s="73" t="str">
        <f t="shared" si="28"/>
        <v>Sep–28 z</v>
      </c>
      <c r="X8" s="73" t="str">
        <f>IF(X4=3,"Mar",IF(X4=6,"Jun",IF(X4=9,"Sep","Dec")))&amp;"–"&amp;RIGHT(X3,2)&amp;" z"</f>
        <v>Dec–28 z</v>
      </c>
      <c r="Y8" s="73" t="str">
        <f t="shared" ref="Y8:AF8" si="29">IF(Y4=3,"Mar",IF(Y4=6,"Jun",IF(Y4=9,"Sep","Dec")))&amp;"–"&amp;RIGHT(Y3,2)&amp;" z"</f>
        <v>Mar–29 z</v>
      </c>
      <c r="Z8" s="73" t="str">
        <f t="shared" si="29"/>
        <v>Jun–29 z</v>
      </c>
      <c r="AA8" s="73" t="str">
        <f t="shared" si="29"/>
        <v>Sep–29 z</v>
      </c>
      <c r="AB8" s="73" t="str">
        <f t="shared" si="29"/>
        <v>Dec–29 z</v>
      </c>
      <c r="AC8" s="73" t="str">
        <f t="shared" si="29"/>
        <v>Mar–30 z</v>
      </c>
      <c r="AD8" s="73" t="str">
        <f t="shared" si="29"/>
        <v>Jun–30 z</v>
      </c>
      <c r="AE8" s="73" t="str">
        <f t="shared" si="29"/>
        <v>Sep–30 z</v>
      </c>
      <c r="AF8" s="73" t="str">
        <f t="shared" si="29"/>
        <v>Dec–30 z</v>
      </c>
      <c r="AG8" s="73"/>
      <c r="AH8" s="73"/>
      <c r="AI8" s="73"/>
    </row>
    <row r="9" spans="1:35" ht="20.100000000000001" customHeight="1">
      <c r="F9" s="36" t="s">
        <v>111</v>
      </c>
      <c r="G9" s="40" t="s">
        <v>112</v>
      </c>
      <c r="H9" s="54">
        <v>229.46522956000001</v>
      </c>
      <c r="I9" s="54">
        <v>212.25033272869101</v>
      </c>
      <c r="J9" s="54">
        <v>233.91603062845999</v>
      </c>
      <c r="K9" s="54">
        <v>229.14155563823201</v>
      </c>
      <c r="L9" s="54">
        <v>232.74587225275999</v>
      </c>
      <c r="M9" s="54">
        <v>226.771988906556</v>
      </c>
      <c r="N9" s="54">
        <v>235.260912523191</v>
      </c>
      <c r="O9" s="54">
        <v>229.87933188853299</v>
      </c>
      <c r="P9" s="54">
        <v>232.050386901482</v>
      </c>
      <c r="Q9" s="54">
        <v>229.25015025261999</v>
      </c>
      <c r="R9" s="54">
        <v>238.85375672062199</v>
      </c>
      <c r="S9" s="54">
        <v>233.39741300810601</v>
      </c>
      <c r="T9" s="166">
        <v>236.408147960554</v>
      </c>
      <c r="U9" s="166">
        <v>229.633098434278</v>
      </c>
      <c r="V9" s="166">
        <v>239.43701719078101</v>
      </c>
      <c r="W9" s="166">
        <v>233.30414497447899</v>
      </c>
      <c r="X9" s="166">
        <v>235.946774444688</v>
      </c>
      <c r="Y9" s="166">
        <v>229.01529333881501</v>
      </c>
      <c r="Z9" s="166">
        <v>238.70429524149901</v>
      </c>
      <c r="AA9" s="166">
        <v>232.555190767227</v>
      </c>
      <c r="AB9" s="166">
        <v>235.60076276771099</v>
      </c>
      <c r="AC9" s="166">
        <v>229.10272343512699</v>
      </c>
      <c r="AD9" s="166">
        <v>238.865661969559</v>
      </c>
      <c r="AE9" s="166">
        <v>232.32285627848501</v>
      </c>
      <c r="AF9" s="166">
        <v>234.45650574594299</v>
      </c>
      <c r="AG9" s="166"/>
      <c r="AH9" s="166"/>
      <c r="AI9" s="166"/>
    </row>
    <row r="10" spans="1:35" ht="20.100000000000001" customHeight="1">
      <c r="F10" s="36" t="s">
        <v>148</v>
      </c>
      <c r="G10" s="40" t="s">
        <v>110</v>
      </c>
      <c r="H10" s="54">
        <v>57.293065779999999</v>
      </c>
      <c r="I10" s="54">
        <v>60.940511496621397</v>
      </c>
      <c r="J10" s="54">
        <v>61.3899566884132</v>
      </c>
      <c r="K10" s="54">
        <v>63.744018413256299</v>
      </c>
      <c r="L10" s="54">
        <v>64.7354416304441</v>
      </c>
      <c r="M10" s="54">
        <v>66.182112859342297</v>
      </c>
      <c r="N10" s="54">
        <v>67.913798745363593</v>
      </c>
      <c r="O10" s="54">
        <v>68.936075053070297</v>
      </c>
      <c r="P10" s="54">
        <v>69.418567685434994</v>
      </c>
      <c r="Q10" s="54">
        <v>70.268567685435002</v>
      </c>
      <c r="R10" s="54">
        <v>71.118567685434996</v>
      </c>
      <c r="S10" s="54">
        <v>71.968567685435005</v>
      </c>
      <c r="T10" s="166">
        <v>72.818567685434999</v>
      </c>
      <c r="U10" s="166">
        <v>73.668567685434994</v>
      </c>
      <c r="V10" s="166">
        <v>74.518567685435002</v>
      </c>
      <c r="W10" s="166">
        <v>75.368567685434996</v>
      </c>
      <c r="X10" s="166">
        <v>76.218567685435005</v>
      </c>
      <c r="Y10" s="166">
        <v>77.068567685434999</v>
      </c>
      <c r="Z10" s="166">
        <v>77.918567685434994</v>
      </c>
      <c r="AA10" s="166">
        <v>78.768567685435002</v>
      </c>
      <c r="AB10" s="166">
        <v>79.618567685434996</v>
      </c>
      <c r="AC10" s="166">
        <v>80.468567685435005</v>
      </c>
      <c r="AD10" s="166">
        <v>81.318567685434999</v>
      </c>
      <c r="AE10" s="166">
        <v>82.168567685434994</v>
      </c>
      <c r="AF10" s="166">
        <v>83.018567685435002</v>
      </c>
      <c r="AG10" s="166"/>
      <c r="AH10" s="166"/>
      <c r="AI10" s="166"/>
    </row>
    <row r="11" spans="1:35" ht="20.100000000000001" customHeight="1">
      <c r="F11" s="36" t="s">
        <v>149</v>
      </c>
      <c r="G11" s="40" t="s">
        <v>109</v>
      </c>
      <c r="H11" s="54">
        <v>181.475774021398</v>
      </c>
      <c r="I11" s="54">
        <v>232.18672444666899</v>
      </c>
      <c r="J11" s="54">
        <v>231.64229474427299</v>
      </c>
      <c r="K11" s="54">
        <v>235.694096575571</v>
      </c>
      <c r="L11" s="54">
        <v>236.064206404884</v>
      </c>
      <c r="M11" s="54">
        <v>245.23022129174899</v>
      </c>
      <c r="N11" s="54">
        <v>244.69266167549699</v>
      </c>
      <c r="O11" s="54">
        <v>244.67005340776501</v>
      </c>
      <c r="P11" s="54">
        <v>244.86368540711501</v>
      </c>
      <c r="Q11" s="54">
        <v>265.51615246798201</v>
      </c>
      <c r="R11" s="54">
        <v>265.78015696494498</v>
      </c>
      <c r="S11" s="54">
        <v>266.63671684968102</v>
      </c>
      <c r="T11" s="166">
        <v>266.73101664918801</v>
      </c>
      <c r="U11" s="166">
        <v>271.82744602836902</v>
      </c>
      <c r="V11" s="166">
        <v>271.62144465199202</v>
      </c>
      <c r="W11" s="166">
        <v>273.04964986042802</v>
      </c>
      <c r="X11" s="166">
        <v>273.14873108366299</v>
      </c>
      <c r="Y11" s="166">
        <v>280.78551381403003</v>
      </c>
      <c r="Z11" s="166">
        <v>281.417203425092</v>
      </c>
      <c r="AA11" s="166">
        <v>281.40072807344302</v>
      </c>
      <c r="AB11" s="166">
        <v>281.45918807542199</v>
      </c>
      <c r="AC11" s="166">
        <v>286.87580948072298</v>
      </c>
      <c r="AD11" s="166">
        <v>286.81006761193601</v>
      </c>
      <c r="AE11" s="166">
        <v>286.78605790860502</v>
      </c>
      <c r="AF11" s="166">
        <v>286.81894721825603</v>
      </c>
      <c r="AG11" s="166"/>
      <c r="AH11" s="166"/>
      <c r="AI11" s="166"/>
    </row>
    <row r="12" spans="1:35" ht="20.100000000000001" customHeight="1">
      <c r="F12" s="36" t="s">
        <v>150</v>
      </c>
      <c r="G12" s="40" t="s">
        <v>109</v>
      </c>
      <c r="H12" s="54">
        <v>3998.2883120000001</v>
      </c>
      <c r="I12" s="54">
        <v>3858.75</v>
      </c>
      <c r="J12" s="54">
        <v>3858.75</v>
      </c>
      <c r="K12" s="54">
        <v>3847.5</v>
      </c>
      <c r="L12" s="54">
        <v>3847.5</v>
      </c>
      <c r="M12" s="54">
        <v>3971.25</v>
      </c>
      <c r="N12" s="54">
        <v>3971.25</v>
      </c>
      <c r="O12" s="54">
        <v>4158</v>
      </c>
      <c r="P12" s="54">
        <v>4158</v>
      </c>
      <c r="Q12" s="54">
        <v>4158</v>
      </c>
      <c r="R12" s="54">
        <v>4158</v>
      </c>
      <c r="S12" s="54">
        <v>4158</v>
      </c>
      <c r="T12" s="166">
        <v>4158</v>
      </c>
      <c r="U12" s="166">
        <v>4158</v>
      </c>
      <c r="V12" s="166">
        <v>4158</v>
      </c>
      <c r="W12" s="166">
        <v>4158</v>
      </c>
      <c r="X12" s="166">
        <v>4158</v>
      </c>
      <c r="Y12" s="166">
        <v>4158</v>
      </c>
      <c r="Z12" s="166">
        <v>4158</v>
      </c>
      <c r="AA12" s="166">
        <v>4158</v>
      </c>
      <c r="AB12" s="166">
        <v>4158</v>
      </c>
      <c r="AC12" s="166">
        <v>4158</v>
      </c>
      <c r="AD12" s="166">
        <v>4158</v>
      </c>
      <c r="AE12" s="166">
        <v>4158</v>
      </c>
      <c r="AF12" s="166">
        <v>4158</v>
      </c>
      <c r="AG12" s="166"/>
      <c r="AH12" s="166"/>
      <c r="AI12" s="166"/>
    </row>
    <row r="13" spans="1:35" ht="20.100000000000001" customHeight="1">
      <c r="F13" s="36" t="s">
        <v>151</v>
      </c>
      <c r="G13" s="40" t="s">
        <v>109</v>
      </c>
      <c r="H13" s="54">
        <v>397.13378103000002</v>
      </c>
      <c r="I13" s="54">
        <v>387.36250000000001</v>
      </c>
      <c r="J13" s="54">
        <v>387.36250000000001</v>
      </c>
      <c r="K13" s="54">
        <v>387.36250000000001</v>
      </c>
      <c r="L13" s="54">
        <v>387.36250000000001</v>
      </c>
      <c r="M13" s="54">
        <v>387.36250000000001</v>
      </c>
      <c r="N13" s="54">
        <v>387.36250000000001</v>
      </c>
      <c r="O13" s="54">
        <v>387.36250000000001</v>
      </c>
      <c r="P13" s="54">
        <v>387.36250000000001</v>
      </c>
      <c r="Q13" s="54">
        <v>388.55</v>
      </c>
      <c r="R13" s="54">
        <v>388.55</v>
      </c>
      <c r="S13" s="54">
        <v>388.55</v>
      </c>
      <c r="T13" s="166">
        <v>388.55</v>
      </c>
      <c r="U13" s="166">
        <v>388.55</v>
      </c>
      <c r="V13" s="166">
        <v>388.55</v>
      </c>
      <c r="W13" s="166">
        <v>388.55</v>
      </c>
      <c r="X13" s="166">
        <v>388.55</v>
      </c>
      <c r="Y13" s="166">
        <v>388.55</v>
      </c>
      <c r="Z13" s="166">
        <v>388.55</v>
      </c>
      <c r="AA13" s="166">
        <v>388.55</v>
      </c>
      <c r="AB13" s="166">
        <v>388.55</v>
      </c>
      <c r="AC13" s="166">
        <v>388.55</v>
      </c>
      <c r="AD13" s="166">
        <v>388.55</v>
      </c>
      <c r="AE13" s="166">
        <v>388.55</v>
      </c>
      <c r="AF13" s="166">
        <v>388.55</v>
      </c>
      <c r="AG13" s="166"/>
      <c r="AH13" s="166"/>
      <c r="AI13" s="166"/>
    </row>
    <row r="14" spans="1:35" ht="20.100000000000001" customHeight="1">
      <c r="F14" s="36" t="s">
        <v>152</v>
      </c>
      <c r="G14" s="40" t="s">
        <v>109</v>
      </c>
      <c r="H14" s="54">
        <v>305.34903785546402</v>
      </c>
      <c r="I14" s="54">
        <v>327.40785398333401</v>
      </c>
      <c r="J14" s="54">
        <v>327.40785398333401</v>
      </c>
      <c r="K14" s="54">
        <v>321.27535398333401</v>
      </c>
      <c r="L14" s="54">
        <v>321.27535398333401</v>
      </c>
      <c r="M14" s="54">
        <v>294.08035398333402</v>
      </c>
      <c r="N14" s="54">
        <v>294.08035398333402</v>
      </c>
      <c r="O14" s="54">
        <v>294.08035398333402</v>
      </c>
      <c r="P14" s="54">
        <v>294.08035398333402</v>
      </c>
      <c r="Q14" s="54">
        <v>302.165353983334</v>
      </c>
      <c r="R14" s="54">
        <v>302.165353983334</v>
      </c>
      <c r="S14" s="54">
        <v>302.165353983334</v>
      </c>
      <c r="T14" s="166">
        <v>302.165353983334</v>
      </c>
      <c r="U14" s="166">
        <v>302.35910398333402</v>
      </c>
      <c r="V14" s="166">
        <v>302.35910398333402</v>
      </c>
      <c r="W14" s="166">
        <v>302.35910398333402</v>
      </c>
      <c r="X14" s="166">
        <v>302.35910398333402</v>
      </c>
      <c r="Y14" s="166">
        <v>299.011603983334</v>
      </c>
      <c r="Z14" s="166">
        <v>299.011603983334</v>
      </c>
      <c r="AA14" s="166">
        <v>299.011603983334</v>
      </c>
      <c r="AB14" s="166">
        <v>299.011603983334</v>
      </c>
      <c r="AC14" s="166">
        <v>287.68160398333401</v>
      </c>
      <c r="AD14" s="166">
        <v>287.68160398333401</v>
      </c>
      <c r="AE14" s="166">
        <v>287.68160398333401</v>
      </c>
      <c r="AF14" s="166">
        <v>287.68160398333401</v>
      </c>
      <c r="AG14" s="166"/>
      <c r="AH14" s="166"/>
      <c r="AI14" s="166"/>
    </row>
    <row r="15" spans="1:35" ht="20.100000000000001" customHeight="1">
      <c r="F15" s="36" t="s">
        <v>153</v>
      </c>
      <c r="G15" s="40" t="s">
        <v>109</v>
      </c>
      <c r="H15" s="54">
        <v>11402.10304</v>
      </c>
      <c r="I15" s="54">
        <v>10152.764999999999</v>
      </c>
      <c r="J15" s="54">
        <v>10152.764999999999</v>
      </c>
      <c r="K15" s="54">
        <v>10152.764999999999</v>
      </c>
      <c r="L15" s="54">
        <v>10152.764999999999</v>
      </c>
      <c r="M15" s="54">
        <v>9920.7150000000001</v>
      </c>
      <c r="N15" s="54">
        <v>9920.7150000000001</v>
      </c>
      <c r="O15" s="54">
        <v>9920.7150000000001</v>
      </c>
      <c r="P15" s="54">
        <v>9920.7150000000001</v>
      </c>
      <c r="Q15" s="54">
        <v>10951.71</v>
      </c>
      <c r="R15" s="54">
        <v>10951.71</v>
      </c>
      <c r="S15" s="54">
        <v>10951.71</v>
      </c>
      <c r="T15" s="166">
        <v>10951.71</v>
      </c>
      <c r="U15" s="166">
        <v>10951.71</v>
      </c>
      <c r="V15" s="166">
        <v>10951.71</v>
      </c>
      <c r="W15" s="166">
        <v>10951.71</v>
      </c>
      <c r="X15" s="166">
        <v>10951.71</v>
      </c>
      <c r="Y15" s="166">
        <v>10951.71</v>
      </c>
      <c r="Z15" s="166">
        <v>10951.71</v>
      </c>
      <c r="AA15" s="166">
        <v>10951.71</v>
      </c>
      <c r="AB15" s="166">
        <v>10951.71</v>
      </c>
      <c r="AC15" s="166">
        <v>10951.71</v>
      </c>
      <c r="AD15" s="166">
        <v>10951.71</v>
      </c>
      <c r="AE15" s="166">
        <v>10951.71</v>
      </c>
      <c r="AF15" s="166">
        <v>10951.71</v>
      </c>
      <c r="AG15" s="166"/>
      <c r="AH15" s="166"/>
      <c r="AI15" s="166"/>
    </row>
    <row r="16" spans="1:35" ht="20.100000000000001" customHeight="1">
      <c r="F16" s="36" t="s">
        <v>113</v>
      </c>
      <c r="G16" s="149" t="s">
        <v>154</v>
      </c>
      <c r="H16" s="54">
        <v>125.148477249675</v>
      </c>
      <c r="I16" s="54">
        <v>114.362588785293</v>
      </c>
      <c r="J16" s="54">
        <v>114.29678801243701</v>
      </c>
      <c r="K16" s="54">
        <v>121.24875893021</v>
      </c>
      <c r="L16" s="54">
        <v>122.330807087265</v>
      </c>
      <c r="M16" s="54">
        <v>127.575338122536</v>
      </c>
      <c r="N16" s="54">
        <v>127.74328577914601</v>
      </c>
      <c r="O16" s="54">
        <v>127.89373300767301</v>
      </c>
      <c r="P16" s="54">
        <v>128.021090961727</v>
      </c>
      <c r="Q16" s="54">
        <v>132.71136821476</v>
      </c>
      <c r="R16" s="54">
        <v>134.92169362440001</v>
      </c>
      <c r="S16" s="54">
        <v>144.45583123500001</v>
      </c>
      <c r="T16" s="166">
        <v>144.45583123500001</v>
      </c>
      <c r="U16" s="166">
        <v>144.45583123500001</v>
      </c>
      <c r="V16" s="166">
        <v>144.45583123500001</v>
      </c>
      <c r="W16" s="166">
        <v>144.45583123500001</v>
      </c>
      <c r="X16" s="166">
        <v>144.45583123500001</v>
      </c>
      <c r="Y16" s="166">
        <v>144.45583123500001</v>
      </c>
      <c r="Z16" s="166">
        <v>144.45583123500001</v>
      </c>
      <c r="AA16" s="166">
        <v>144.45583123500001</v>
      </c>
      <c r="AB16" s="166">
        <v>144.45583123500001</v>
      </c>
      <c r="AC16" s="166">
        <v>144.45583123500001</v>
      </c>
      <c r="AD16" s="166">
        <v>144.45583123500001</v>
      </c>
      <c r="AE16" s="166">
        <v>144.45583123500001</v>
      </c>
      <c r="AF16" s="166">
        <v>144.45583123500001</v>
      </c>
      <c r="AG16" s="166"/>
      <c r="AH16" s="166"/>
      <c r="AI16" s="166"/>
    </row>
    <row r="17" spans="2:35" ht="20.100000000000001" customHeight="1">
      <c r="F17" s="36" t="s">
        <v>155</v>
      </c>
      <c r="G17" s="40" t="s">
        <v>109</v>
      </c>
      <c r="H17" s="54">
        <v>13.88</v>
      </c>
      <c r="I17" s="54">
        <v>9.8475000000000001</v>
      </c>
      <c r="J17" s="54">
        <v>9.8475000000000001</v>
      </c>
      <c r="K17" s="54">
        <v>9.8475000000000001</v>
      </c>
      <c r="L17" s="54">
        <v>9.8475000000000001</v>
      </c>
      <c r="M17" s="54">
        <v>9.8475000000000001</v>
      </c>
      <c r="N17" s="54">
        <v>9.8475000000000001</v>
      </c>
      <c r="O17" s="54">
        <v>9.8475000000000001</v>
      </c>
      <c r="P17" s="54">
        <v>9.8475000000000001</v>
      </c>
      <c r="Q17" s="54">
        <v>16.047499999999999</v>
      </c>
      <c r="R17" s="54">
        <v>16.047499999999999</v>
      </c>
      <c r="S17" s="54">
        <v>16.047499999999999</v>
      </c>
      <c r="T17" s="166">
        <v>17.247499999999999</v>
      </c>
      <c r="U17" s="166">
        <v>17.997499999999999</v>
      </c>
      <c r="V17" s="166">
        <v>17.997499999999999</v>
      </c>
      <c r="W17" s="166">
        <v>17.997499999999999</v>
      </c>
      <c r="X17" s="166">
        <v>20.397500000000001</v>
      </c>
      <c r="Y17" s="166">
        <v>22.147500000000001</v>
      </c>
      <c r="Z17" s="166">
        <v>22.147500000000001</v>
      </c>
      <c r="AA17" s="166">
        <v>22.147500000000001</v>
      </c>
      <c r="AB17" s="166">
        <v>22.147500000000001</v>
      </c>
      <c r="AC17" s="166">
        <v>22.147500000000001</v>
      </c>
      <c r="AD17" s="166">
        <v>22.147500000000001</v>
      </c>
      <c r="AE17" s="166">
        <v>22.147500000000001</v>
      </c>
      <c r="AF17" s="166">
        <v>22.147500000000001</v>
      </c>
      <c r="AG17" s="166"/>
      <c r="AH17" s="166"/>
      <c r="AI17" s="166"/>
    </row>
    <row r="18" spans="2:35" ht="20.100000000000001" customHeight="1">
      <c r="B18" s="36"/>
      <c r="F18" s="36" t="s">
        <v>115</v>
      </c>
      <c r="G18" s="40" t="s">
        <v>112</v>
      </c>
      <c r="H18" s="54">
        <v>38.93731425</v>
      </c>
      <c r="I18" s="54">
        <v>38.840335564858798</v>
      </c>
      <c r="J18" s="54">
        <v>39.860451323601097</v>
      </c>
      <c r="K18" s="54">
        <v>40.283473075599296</v>
      </c>
      <c r="L18" s="54">
        <v>39.962180145448897</v>
      </c>
      <c r="M18" s="54">
        <v>40.726215214513701</v>
      </c>
      <c r="N18" s="54">
        <v>42.126937845741701</v>
      </c>
      <c r="O18" s="54">
        <v>42.7538660363671</v>
      </c>
      <c r="P18" s="54">
        <v>43.288547516252699</v>
      </c>
      <c r="Q18" s="54">
        <v>42.9867552755952</v>
      </c>
      <c r="R18" s="54">
        <v>43.947022813141203</v>
      </c>
      <c r="S18" s="54">
        <v>43.502401943677</v>
      </c>
      <c r="T18" s="166">
        <v>43.187182447506999</v>
      </c>
      <c r="U18" s="166">
        <v>43.095976807481001</v>
      </c>
      <c r="V18" s="166">
        <v>43.785805598544101</v>
      </c>
      <c r="W18" s="166">
        <v>44.243202379539603</v>
      </c>
      <c r="X18" s="166">
        <v>43.293470246469397</v>
      </c>
      <c r="Y18" s="166">
        <v>42.633231473825603</v>
      </c>
      <c r="Z18" s="166">
        <v>43.191049554463703</v>
      </c>
      <c r="AA18" s="166">
        <v>43.251941449652101</v>
      </c>
      <c r="AB18" s="166">
        <v>41.666059856973</v>
      </c>
      <c r="AC18" s="166">
        <v>41.678265912688602</v>
      </c>
      <c r="AD18" s="166">
        <v>42.190198300798301</v>
      </c>
      <c r="AE18" s="166">
        <v>42.202497088836601</v>
      </c>
      <c r="AF18" s="166">
        <v>41.715198397377101</v>
      </c>
      <c r="AG18" s="166"/>
      <c r="AH18" s="166"/>
      <c r="AI18" s="166"/>
    </row>
    <row r="19" spans="2:35" ht="20.100000000000001" customHeight="1">
      <c r="F19" s="36" t="s">
        <v>34</v>
      </c>
      <c r="G19" s="40" t="s">
        <v>112</v>
      </c>
      <c r="H19" s="54">
        <v>56.752931369999999</v>
      </c>
      <c r="I19" s="54">
        <v>51.407357569434403</v>
      </c>
      <c r="J19" s="54">
        <v>51.436469289935502</v>
      </c>
      <c r="K19" s="54">
        <v>52.094184894638403</v>
      </c>
      <c r="L19" s="54">
        <v>52.177682813022599</v>
      </c>
      <c r="M19" s="54">
        <v>51.677082198402701</v>
      </c>
      <c r="N19" s="54">
        <v>51.319405052908301</v>
      </c>
      <c r="O19" s="54">
        <v>50.490163221192397</v>
      </c>
      <c r="P19" s="54">
        <v>50.082024687604203</v>
      </c>
      <c r="Q19" s="54">
        <v>50.9477564628775</v>
      </c>
      <c r="R19" s="54">
        <v>50.643371930348998</v>
      </c>
      <c r="S19" s="54">
        <v>50.0493434653227</v>
      </c>
      <c r="T19" s="166">
        <v>50.0311751995458</v>
      </c>
      <c r="U19" s="166">
        <v>50.445624062914703</v>
      </c>
      <c r="V19" s="166">
        <v>50.3796154123511</v>
      </c>
      <c r="W19" s="166">
        <v>50.332439409711803</v>
      </c>
      <c r="X19" s="166">
        <v>50.3288806634975</v>
      </c>
      <c r="Y19" s="166">
        <v>50.439363576187603</v>
      </c>
      <c r="Z19" s="166">
        <v>50.435283208533399</v>
      </c>
      <c r="AA19" s="166">
        <v>50.431097589943199</v>
      </c>
      <c r="AB19" s="166">
        <v>48.951957168597801</v>
      </c>
      <c r="AC19" s="166">
        <v>49.964699620416198</v>
      </c>
      <c r="AD19" s="166">
        <v>49.977092727126802</v>
      </c>
      <c r="AE19" s="166">
        <v>49.989344527396497</v>
      </c>
      <c r="AF19" s="166">
        <v>50.001435449917302</v>
      </c>
      <c r="AG19" s="166"/>
      <c r="AH19" s="166"/>
      <c r="AI19" s="166"/>
    </row>
    <row r="20" spans="2:35" ht="20.100000000000001" customHeight="1">
      <c r="F20" s="36" t="s">
        <v>114</v>
      </c>
      <c r="G20" s="40" t="s">
        <v>112</v>
      </c>
      <c r="H20" s="54">
        <v>20.605656920000001</v>
      </c>
      <c r="I20" s="54">
        <v>19.607500000000002</v>
      </c>
      <c r="J20" s="54">
        <v>19.607500000000002</v>
      </c>
      <c r="K20" s="54">
        <v>19.607500000000002</v>
      </c>
      <c r="L20" s="54">
        <v>19.5075</v>
      </c>
      <c r="M20" s="54">
        <v>20.2225</v>
      </c>
      <c r="N20" s="54">
        <v>20.2225</v>
      </c>
      <c r="O20" s="54">
        <v>20.2225</v>
      </c>
      <c r="P20" s="54">
        <v>20.2225</v>
      </c>
      <c r="Q20" s="54">
        <v>20.767499999999998</v>
      </c>
      <c r="R20" s="54">
        <v>20.767499999999998</v>
      </c>
      <c r="S20" s="54">
        <v>19.594999999999999</v>
      </c>
      <c r="T20" s="166">
        <v>19.948499999999999</v>
      </c>
      <c r="U20" s="166">
        <v>20.232500000000002</v>
      </c>
      <c r="V20" s="166">
        <v>20.232500000000002</v>
      </c>
      <c r="W20" s="166">
        <v>20.232500000000002</v>
      </c>
      <c r="X20" s="166">
        <v>20.232500000000002</v>
      </c>
      <c r="Y20" s="166">
        <v>19.809999999999999</v>
      </c>
      <c r="Z20" s="166">
        <v>19.809999999999999</v>
      </c>
      <c r="AA20" s="166">
        <v>19.71</v>
      </c>
      <c r="AB20" s="166">
        <v>19.71</v>
      </c>
      <c r="AC20" s="166">
        <v>19.175000000000001</v>
      </c>
      <c r="AD20" s="166">
        <v>19.175000000000001</v>
      </c>
      <c r="AE20" s="166">
        <v>19.175000000000001</v>
      </c>
      <c r="AF20" s="166">
        <v>19.175000000000001</v>
      </c>
      <c r="AG20" s="166"/>
      <c r="AH20" s="166"/>
      <c r="AI20" s="166"/>
    </row>
    <row r="21" spans="2:35" ht="20.100000000000001" customHeight="1">
      <c r="F21" s="36" t="s">
        <v>35</v>
      </c>
      <c r="G21" s="40" t="s">
        <v>156</v>
      </c>
      <c r="H21" s="54">
        <v>3692.0123532500002</v>
      </c>
      <c r="I21" s="54">
        <v>3485.0732720136298</v>
      </c>
      <c r="J21" s="54">
        <v>3499.3061425895298</v>
      </c>
      <c r="K21" s="54">
        <v>3392.2481224200101</v>
      </c>
      <c r="L21" s="54">
        <v>3325.7397841557699</v>
      </c>
      <c r="M21" s="54">
        <v>3401.0638296392799</v>
      </c>
      <c r="N21" s="54">
        <v>3386.9381277794801</v>
      </c>
      <c r="O21" s="54">
        <v>3367.8816282102398</v>
      </c>
      <c r="P21" s="54">
        <v>3363.7839091615901</v>
      </c>
      <c r="Q21" s="54">
        <v>3505.5498771140301</v>
      </c>
      <c r="R21" s="54">
        <v>3492.59616554594</v>
      </c>
      <c r="S21" s="54">
        <v>3409.4410103035698</v>
      </c>
      <c r="T21" s="166">
        <v>3435.0211478645201</v>
      </c>
      <c r="U21" s="166">
        <v>2897.5970380764902</v>
      </c>
      <c r="V21" s="166">
        <v>2886.9502129714901</v>
      </c>
      <c r="W21" s="166">
        <v>2877.0160374881498</v>
      </c>
      <c r="X21" s="166">
        <v>2883.78934126892</v>
      </c>
      <c r="Y21" s="166">
        <v>2719.9056057235098</v>
      </c>
      <c r="Z21" s="166">
        <v>3291.9113465535802</v>
      </c>
      <c r="AA21" s="166">
        <v>3291.1309062416499</v>
      </c>
      <c r="AB21" s="166">
        <v>3100.9221187933399</v>
      </c>
      <c r="AC21" s="166">
        <v>2752.7921809336799</v>
      </c>
      <c r="AD21" s="166">
        <v>2831.2063577950298</v>
      </c>
      <c r="AE21" s="166">
        <v>2811.5088108028999</v>
      </c>
      <c r="AF21" s="166">
        <v>2784.7716760397302</v>
      </c>
      <c r="AG21" s="166"/>
      <c r="AH21" s="166"/>
      <c r="AI21" s="166"/>
    </row>
    <row r="22" spans="2:35" ht="19.5" customHeight="1">
      <c r="F22" s="36" t="s">
        <v>157</v>
      </c>
      <c r="G22" s="40" t="s">
        <v>110</v>
      </c>
      <c r="H22" s="54">
        <v>1445.4664435494201</v>
      </c>
      <c r="I22" s="54">
        <v>1494.79653891966</v>
      </c>
      <c r="J22" s="54">
        <v>1658.19463151476</v>
      </c>
      <c r="K22" s="54">
        <v>1708.19463151476</v>
      </c>
      <c r="L22" s="54">
        <v>1708.19463151476</v>
      </c>
      <c r="M22" s="54">
        <v>1758.19463151476</v>
      </c>
      <c r="N22" s="54">
        <v>1758.19463151476</v>
      </c>
      <c r="O22" s="54">
        <v>1808.19463151476</v>
      </c>
      <c r="P22" s="54">
        <v>1808.19463151476</v>
      </c>
      <c r="Q22" s="54">
        <v>1808.19463151476</v>
      </c>
      <c r="R22" s="54">
        <v>1808.19463151476</v>
      </c>
      <c r="S22" s="54">
        <v>1813.8645361445101</v>
      </c>
      <c r="T22" s="166">
        <v>1813.8645361445101</v>
      </c>
      <c r="U22" s="166">
        <v>1863.8645361445101</v>
      </c>
      <c r="V22" s="166">
        <v>1863.8645361445101</v>
      </c>
      <c r="W22" s="166">
        <v>1913.8645361445101</v>
      </c>
      <c r="X22" s="166">
        <v>1913.8645361445101</v>
      </c>
      <c r="Y22" s="166">
        <v>1963.8645361445101</v>
      </c>
      <c r="Z22" s="166">
        <v>1963.8645361445101</v>
      </c>
      <c r="AA22" s="166">
        <v>1963.8645361445101</v>
      </c>
      <c r="AB22" s="166">
        <v>2113.8645361445101</v>
      </c>
      <c r="AC22" s="166">
        <v>2113.8645361445101</v>
      </c>
      <c r="AD22" s="166">
        <v>2113.8645361445101</v>
      </c>
      <c r="AE22" s="166">
        <v>2188.8645361445101</v>
      </c>
      <c r="AF22" s="166">
        <v>2233.8645361445101</v>
      </c>
      <c r="AG22" s="166"/>
      <c r="AH22" s="166"/>
      <c r="AI22" s="166"/>
    </row>
    <row r="23" spans="2:35" ht="9.9499999999999993" customHeight="1">
      <c r="F23" s="56"/>
      <c r="G23" s="57" t="s">
        <v>48</v>
      </c>
      <c r="H23" s="57"/>
      <c r="I23" s="57"/>
      <c r="J23" s="57"/>
      <c r="K23" s="63"/>
      <c r="L23" s="64"/>
      <c r="M23" s="64"/>
      <c r="N23" s="57" t="s">
        <v>48</v>
      </c>
      <c r="O23" s="57"/>
      <c r="P23" s="57"/>
      <c r="Q23" s="57"/>
      <c r="R23" s="64"/>
      <c r="S23" s="64"/>
      <c r="T23" s="64"/>
      <c r="U23" s="64"/>
      <c r="V23" s="64"/>
      <c r="W23" s="64"/>
      <c r="X23" s="64"/>
      <c r="Y23" s="64"/>
      <c r="Z23" s="64"/>
      <c r="AA23" s="64"/>
      <c r="AB23" s="64"/>
      <c r="AC23" s="64"/>
      <c r="AD23" s="64"/>
      <c r="AE23" s="64"/>
      <c r="AF23" s="64"/>
    </row>
    <row r="24" spans="2:35" ht="9.9499999999999993" customHeight="1">
      <c r="G24" s="34" t="s">
        <v>48</v>
      </c>
      <c r="K24" s="59"/>
      <c r="L24" s="30"/>
      <c r="M24" s="30"/>
      <c r="N24" s="34" t="s">
        <v>48</v>
      </c>
      <c r="P24" s="34"/>
    </row>
    <row r="25" spans="2:35" ht="13.5" customHeight="1">
      <c r="F25" s="31" t="s">
        <v>70</v>
      </c>
      <c r="K25" s="59"/>
      <c r="L25" s="30"/>
      <c r="M25" s="30"/>
      <c r="P25" s="34"/>
    </row>
    <row r="26" spans="2:35" ht="14.25">
      <c r="E26" s="30" t="s">
        <v>71</v>
      </c>
      <c r="F26" s="31" t="s">
        <v>158</v>
      </c>
      <c r="K26" s="54"/>
      <c r="L26" s="54"/>
    </row>
    <row r="27" spans="2:35" ht="14.25">
      <c r="E27" s="30" t="s">
        <v>73</v>
      </c>
      <c r="F27" s="31" t="s">
        <v>159</v>
      </c>
      <c r="K27" s="54"/>
      <c r="L27" s="54"/>
    </row>
    <row r="28" spans="2:35" ht="14.25">
      <c r="E28" s="30" t="s">
        <v>101</v>
      </c>
      <c r="F28" s="150" t="s">
        <v>146</v>
      </c>
      <c r="K28" s="54"/>
      <c r="L28" s="54"/>
    </row>
    <row r="29" spans="2:35" ht="14.25">
      <c r="E29" s="30" t="s">
        <v>103</v>
      </c>
      <c r="F29" s="150" t="s">
        <v>104</v>
      </c>
    </row>
    <row r="30" spans="2:35" ht="14.25">
      <c r="F30" s="150" t="s">
        <v>160</v>
      </c>
    </row>
    <row r="31" spans="2:35" ht="14.25">
      <c r="F31" s="150"/>
    </row>
    <row r="33" spans="7:12" ht="14.25">
      <c r="G33" s="34" t="s">
        <v>48</v>
      </c>
      <c r="L33" s="34" t="s">
        <v>48</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91DC-D7FA-4FA1-9590-3C39D685CC9F}">
  <dimension ref="A1:AK37"/>
  <sheetViews>
    <sheetView topLeftCell="C1" zoomScale="80" zoomScaleNormal="80" workbookViewId="0">
      <pane xSplit="5" ySplit="1" topLeftCell="Q2" activePane="bottomRight" state="frozen"/>
      <selection pane="topRight" activeCell="H1" sqref="H1"/>
      <selection pane="bottomLeft" activeCell="C2" sqref="C2"/>
      <selection pane="bottomRight" activeCell="AJ19" sqref="AJ19"/>
    </sheetView>
  </sheetViews>
  <sheetFormatPr defaultColWidth="10.28515625" defaultRowHeight="18" customHeight="1"/>
  <cols>
    <col min="1" max="1" width="16.7109375" style="30" customWidth="1"/>
    <col min="2" max="3" width="10.28515625" style="30"/>
    <col min="4" max="4" width="13.28515625" style="30" bestFit="1" customWidth="1"/>
    <col min="5" max="5" width="3.85546875" style="30" customWidth="1"/>
    <col min="6" max="6" width="32.140625" style="31" customWidth="1"/>
    <col min="7" max="8" width="13.28515625" style="34" customWidth="1"/>
    <col min="9" max="16" width="14.42578125" style="34" customWidth="1"/>
    <col min="17" max="19" width="14.42578125" style="30" customWidth="1"/>
    <col min="20" max="35" width="12.42578125" style="30" bestFit="1" customWidth="1"/>
    <col min="36" max="16384" width="10.28515625" style="30"/>
  </cols>
  <sheetData>
    <row r="1" spans="1:37" ht="57" customHeight="1">
      <c r="A1" s="11" t="s">
        <v>44</v>
      </c>
      <c r="H1" s="15" t="s">
        <v>45</v>
      </c>
      <c r="L1" s="50"/>
    </row>
    <row r="2" spans="1:37" ht="14.25">
      <c r="A2" s="47">
        <v>45750</v>
      </c>
    </row>
    <row r="3" spans="1:37" ht="20.100000000000001" customHeight="1">
      <c r="A3" s="30">
        <f>YEAR(A2)</f>
        <v>2025</v>
      </c>
      <c r="B3" s="30" t="s">
        <v>46</v>
      </c>
      <c r="F3" s="36"/>
      <c r="H3" s="176">
        <f>$A$3 - 1</f>
        <v>2024</v>
      </c>
      <c r="I3" s="176">
        <f>IF(H4=12,H3+1,H3)</f>
        <v>2025</v>
      </c>
      <c r="J3" s="176">
        <f>IF(I4=12,I3+1,I3)</f>
        <v>2025</v>
      </c>
      <c r="K3" s="176">
        <f t="shared" ref="K3:S3" si="0">IF(J4=12,J3+1,J3)</f>
        <v>2025</v>
      </c>
      <c r="L3" s="176">
        <f t="shared" si="0"/>
        <v>2025</v>
      </c>
      <c r="M3" s="176">
        <f t="shared" si="0"/>
        <v>2026</v>
      </c>
      <c r="N3" s="176">
        <f t="shared" si="0"/>
        <v>2026</v>
      </c>
      <c r="O3" s="176">
        <f t="shared" si="0"/>
        <v>2026</v>
      </c>
      <c r="P3" s="176">
        <f t="shared" si="0"/>
        <v>2026</v>
      </c>
      <c r="Q3" s="176">
        <f t="shared" si="0"/>
        <v>2027</v>
      </c>
      <c r="R3" s="176">
        <f t="shared" si="0"/>
        <v>2027</v>
      </c>
      <c r="S3" s="176">
        <f t="shared" si="0"/>
        <v>2027</v>
      </c>
      <c r="T3" s="176">
        <f t="shared" ref="T3" si="1">IF(S4=12,S3+1,S3)</f>
        <v>2027</v>
      </c>
      <c r="U3" s="176">
        <f t="shared" ref="U3" si="2">IF(T4=12,T3+1,T3)</f>
        <v>2028</v>
      </c>
      <c r="V3" s="176">
        <f t="shared" ref="V3" si="3">IF(U4=12,U3+1,U3)</f>
        <v>2028</v>
      </c>
      <c r="W3" s="176">
        <f t="shared" ref="W3" si="4">IF(V4=12,V3+1,V3)</f>
        <v>2028</v>
      </c>
      <c r="X3" s="176">
        <f t="shared" ref="X3" si="5">IF(W4=12,W3+1,W3)</f>
        <v>2028</v>
      </c>
      <c r="Y3" s="176">
        <f t="shared" ref="Y3" si="6">IF(X4=12,X3+1,X3)</f>
        <v>2029</v>
      </c>
      <c r="Z3" s="176">
        <f t="shared" ref="Z3" si="7">IF(Y4=12,Y3+1,Y3)</f>
        <v>2029</v>
      </c>
      <c r="AA3" s="176">
        <f t="shared" ref="AA3" si="8">IF(Z4=12,Z3+1,Z3)</f>
        <v>2029</v>
      </c>
      <c r="AB3" s="176">
        <f t="shared" ref="AB3" si="9">IF(AA4=12,AA3+1,AA3)</f>
        <v>2029</v>
      </c>
      <c r="AC3" s="176">
        <f t="shared" ref="AC3" si="10">IF(AB4=12,AB3+1,AB3)</f>
        <v>2030</v>
      </c>
      <c r="AD3" s="176">
        <f t="shared" ref="AD3" si="11">IF(AC4=12,AC3+1,AC3)</f>
        <v>2030</v>
      </c>
      <c r="AE3" s="176">
        <f t="shared" ref="AE3" si="12">IF(AD4=12,AD3+1,AD3)</f>
        <v>2030</v>
      </c>
      <c r="AF3" s="176">
        <f t="shared" ref="AF3" si="13">IF(AE4=12,AE3+1,AE3)</f>
        <v>2030</v>
      </c>
      <c r="AG3" s="186"/>
      <c r="AH3" s="186"/>
      <c r="AI3" s="186"/>
    </row>
    <row r="4" spans="1:37" ht="20.100000000000001" customHeight="1">
      <c r="A4" s="30">
        <v>12</v>
      </c>
      <c r="B4" s="30" t="s">
        <v>47</v>
      </c>
      <c r="F4" s="36"/>
      <c r="G4" s="61"/>
      <c r="H4" s="176">
        <f>A4</f>
        <v>12</v>
      </c>
      <c r="I4" s="176">
        <f>IF(H4=12,3,H4+3)</f>
        <v>3</v>
      </c>
      <c r="J4" s="176">
        <f>IF(I4=12,3,I4+3)</f>
        <v>6</v>
      </c>
      <c r="K4" s="176">
        <f t="shared" ref="K4:S4" si="14">IF(J4=12,3,J4+3)</f>
        <v>9</v>
      </c>
      <c r="L4" s="176">
        <f t="shared" si="14"/>
        <v>12</v>
      </c>
      <c r="M4" s="176">
        <f t="shared" si="14"/>
        <v>3</v>
      </c>
      <c r="N4" s="176">
        <f t="shared" si="14"/>
        <v>6</v>
      </c>
      <c r="O4" s="176">
        <f t="shared" si="14"/>
        <v>9</v>
      </c>
      <c r="P4" s="176">
        <f t="shared" si="14"/>
        <v>12</v>
      </c>
      <c r="Q4" s="176">
        <f t="shared" si="14"/>
        <v>3</v>
      </c>
      <c r="R4" s="176">
        <f t="shared" si="14"/>
        <v>6</v>
      </c>
      <c r="S4" s="176">
        <f t="shared" si="14"/>
        <v>9</v>
      </c>
      <c r="T4" s="176">
        <f t="shared" ref="T4" si="15">IF(S4=12,3,S4+3)</f>
        <v>12</v>
      </c>
      <c r="U4" s="176">
        <f t="shared" ref="U4" si="16">IF(T4=12,3,T4+3)</f>
        <v>3</v>
      </c>
      <c r="V4" s="176">
        <f t="shared" ref="V4" si="17">IF(U4=12,3,U4+3)</f>
        <v>6</v>
      </c>
      <c r="W4" s="176">
        <f t="shared" ref="W4" si="18">IF(V4=12,3,V4+3)</f>
        <v>9</v>
      </c>
      <c r="X4" s="176">
        <f t="shared" ref="X4" si="19">IF(W4=12,3,W4+3)</f>
        <v>12</v>
      </c>
      <c r="Y4" s="176">
        <f t="shared" ref="Y4" si="20">IF(X4=12,3,X4+3)</f>
        <v>3</v>
      </c>
      <c r="Z4" s="176">
        <f t="shared" ref="Z4" si="21">IF(Y4=12,3,Y4+3)</f>
        <v>6</v>
      </c>
      <c r="AA4" s="176">
        <f t="shared" ref="AA4" si="22">IF(Z4=12,3,Z4+3)</f>
        <v>9</v>
      </c>
      <c r="AB4" s="176">
        <f t="shared" ref="AB4" si="23">IF(AA4=12,3,AA4+3)</f>
        <v>12</v>
      </c>
      <c r="AC4" s="176">
        <f t="shared" ref="AC4" si="24">IF(AB4=12,3,AB4+3)</f>
        <v>3</v>
      </c>
      <c r="AD4" s="176">
        <f t="shared" ref="AD4" si="25">IF(AC4=12,3,AC4+3)</f>
        <v>6</v>
      </c>
      <c r="AE4" s="176">
        <f t="shared" ref="AE4" si="26">IF(AD4=12,3,AD4+3)</f>
        <v>9</v>
      </c>
      <c r="AF4" s="176">
        <f t="shared" ref="AF4" si="27">IF(AE4=12,3,AE4+3)</f>
        <v>12</v>
      </c>
      <c r="AG4" s="186"/>
      <c r="AH4" s="186"/>
      <c r="AI4" s="186"/>
      <c r="AJ4" s="34"/>
      <c r="AK4" s="34"/>
    </row>
    <row r="5" spans="1:37" ht="20.100000000000001" customHeight="1">
      <c r="F5" s="36"/>
      <c r="G5" s="61"/>
      <c r="H5" s="188"/>
      <c r="I5" s="187"/>
      <c r="J5" s="187"/>
      <c r="K5" s="187"/>
      <c r="L5" s="187"/>
      <c r="M5" s="187"/>
      <c r="N5" s="187"/>
      <c r="O5" s="187"/>
      <c r="P5" s="187"/>
      <c r="Q5" s="187"/>
      <c r="R5" s="187"/>
      <c r="S5" s="187"/>
      <c r="T5" s="158"/>
      <c r="U5" s="158"/>
      <c r="V5" s="158"/>
      <c r="W5" s="158"/>
      <c r="X5" s="158"/>
      <c r="Y5" s="158"/>
      <c r="Z5" s="158"/>
      <c r="AA5" s="158"/>
      <c r="AB5" s="158"/>
      <c r="AC5" s="158"/>
      <c r="AD5" s="158"/>
      <c r="AE5" s="158"/>
      <c r="AF5" s="158"/>
      <c r="AG5" s="158"/>
      <c r="AH5" s="158"/>
      <c r="AI5" s="158"/>
    </row>
    <row r="6" spans="1:37" ht="20.100000000000001" customHeight="1">
      <c r="F6" s="18" t="s">
        <v>27</v>
      </c>
      <c r="G6" s="57"/>
      <c r="H6" s="57"/>
      <c r="I6" s="57"/>
      <c r="J6" s="57"/>
      <c r="K6" s="57"/>
      <c r="L6" s="57"/>
      <c r="M6" s="57"/>
      <c r="N6" s="57"/>
      <c r="O6" s="57"/>
      <c r="P6" s="57"/>
      <c r="Q6" s="57"/>
      <c r="R6" s="57"/>
      <c r="S6" s="57"/>
      <c r="T6" s="64"/>
      <c r="U6" s="64"/>
      <c r="V6" s="64"/>
      <c r="W6" s="64"/>
      <c r="X6" s="64"/>
      <c r="Y6" s="64"/>
      <c r="Z6" s="64"/>
      <c r="AA6" s="64"/>
      <c r="AB6" s="64"/>
      <c r="AC6" s="64"/>
      <c r="AD6" s="64"/>
      <c r="AE6" s="64"/>
      <c r="AF6" s="64"/>
    </row>
    <row r="7" spans="1:37" s="65" customFormat="1" ht="20.100000000000001" customHeight="1">
      <c r="A7" s="30"/>
      <c r="D7" s="30"/>
      <c r="G7" s="83"/>
      <c r="H7" s="83"/>
      <c r="I7" s="83"/>
      <c r="J7" s="83"/>
      <c r="K7" s="83"/>
      <c r="L7" s="83"/>
      <c r="M7" s="83"/>
      <c r="N7" s="83"/>
      <c r="O7" s="83"/>
      <c r="P7" s="83"/>
      <c r="Q7" s="83"/>
      <c r="R7" s="83"/>
      <c r="S7" s="83"/>
    </row>
    <row r="8" spans="1:37" ht="20.100000000000001" customHeight="1">
      <c r="F8" s="51" t="s">
        <v>161</v>
      </c>
      <c r="G8" s="61" t="s">
        <v>83</v>
      </c>
      <c r="H8" s="73" t="str">
        <f>IF(H4=3,"Mar",IF(H4=6,"Jun",IF(H4=9,"Sep","Dec")))&amp;"–"&amp;RIGHT(H3,2)&amp;""</f>
        <v>Dec–24</v>
      </c>
      <c r="I8" s="73" t="str">
        <f>IF(I4=3,"Mar",IF(I4=6,"Jun",IF(I4=9,"Sep","Dec")))&amp;"–"&amp;RIGHT(I3,2)&amp;" f "</f>
        <v xml:space="preserve">Mar–25 f </v>
      </c>
      <c r="J8" s="73" t="str">
        <f>IF(J4=3,"Mar",IF(J4=6,"Jun",IF(J4=9,"Sep","Dec")))&amp;"–"&amp;RIGHT(J3,2)&amp;" f "</f>
        <v xml:space="preserve">Jun–25 f </v>
      </c>
      <c r="K8" s="73" t="str">
        <f>IF(K4=3,"Mar",IF(K4=6,"Jun",IF(K4=9,"Sep","Dec")))&amp;"–"&amp;RIGHT(K3,2)&amp;" f "</f>
        <v xml:space="preserve">Sep–25 f </v>
      </c>
      <c r="L8" s="73" t="str">
        <f t="shared" ref="L8:P8" si="28">IF(L4=3,"Mar",IF(L4=6,"Jun",IF(L4=9,"Sep","Dec")))&amp;"–"&amp;RIGHT(L3,2)&amp;" f"</f>
        <v>Dec–25 f</v>
      </c>
      <c r="M8" s="73" t="str">
        <f t="shared" si="28"/>
        <v>Mar–26 f</v>
      </c>
      <c r="N8" s="73" t="str">
        <f t="shared" si="28"/>
        <v>Jun–26 f</v>
      </c>
      <c r="O8" s="73" t="str">
        <f t="shared" si="28"/>
        <v>Sep–26 f</v>
      </c>
      <c r="P8" s="73" t="str">
        <f t="shared" si="28"/>
        <v>Dec–26 f</v>
      </c>
      <c r="Q8" s="73" t="str">
        <f>IF(Q4=3,"Mar",IF(Q4=6,"Jun",IF(Q4=9,"Sep","Dec")))&amp;"–"&amp;RIGHT(Q3,2)&amp;" z"</f>
        <v>Mar–27 z</v>
      </c>
      <c r="R8" s="73" t="str">
        <f t="shared" ref="R8:W8" si="29">IF(R4=3,"Mar",IF(R4=6,"Jun",IF(R4=9,"Sep","Dec")))&amp;"–"&amp;RIGHT(R3,2)&amp;" z"</f>
        <v>Jun–27 z</v>
      </c>
      <c r="S8" s="73" t="str">
        <f t="shared" si="29"/>
        <v>Sep–27 z</v>
      </c>
      <c r="T8" s="73" t="str">
        <f t="shared" si="29"/>
        <v>Dec–27 z</v>
      </c>
      <c r="U8" s="73" t="str">
        <f t="shared" si="29"/>
        <v>Mar–28 z</v>
      </c>
      <c r="V8" s="73" t="str">
        <f t="shared" si="29"/>
        <v>Jun–28 z</v>
      </c>
      <c r="W8" s="73" t="str">
        <f t="shared" si="29"/>
        <v>Sep–28 z</v>
      </c>
      <c r="X8" s="73" t="str">
        <f>IF(X4=3,"Mar",IF(X4=6,"Jun",IF(X4=9,"Sep","Dec")))&amp;"–"&amp;RIGHT(X3,2)&amp;" z"</f>
        <v>Dec–28 z</v>
      </c>
      <c r="Y8" s="73" t="str">
        <f t="shared" ref="Y8:AF8" si="30">IF(Y4=3,"Mar",IF(Y4=6,"Jun",IF(Y4=9,"Sep","Dec")))&amp;"–"&amp;RIGHT(Y3,2)&amp;" z"</f>
        <v>Mar–29 z</v>
      </c>
      <c r="Z8" s="73" t="str">
        <f t="shared" si="30"/>
        <v>Jun–29 z</v>
      </c>
      <c r="AA8" s="73" t="str">
        <f t="shared" si="30"/>
        <v>Sep–29 z</v>
      </c>
      <c r="AB8" s="73" t="str">
        <f t="shared" si="30"/>
        <v>Dec–29 z</v>
      </c>
      <c r="AC8" s="73" t="str">
        <f t="shared" si="30"/>
        <v>Mar–30 z</v>
      </c>
      <c r="AD8" s="73" t="str">
        <f t="shared" si="30"/>
        <v>Jun–30 z</v>
      </c>
      <c r="AE8" s="73" t="str">
        <f t="shared" si="30"/>
        <v>Sep–30 z</v>
      </c>
      <c r="AF8" s="73" t="str">
        <f t="shared" si="30"/>
        <v>Dec–30 z</v>
      </c>
      <c r="AG8" s="73"/>
      <c r="AH8" s="73"/>
      <c r="AI8" s="73"/>
    </row>
    <row r="9" spans="1:37" ht="20.100000000000001" customHeight="1">
      <c r="B9" s="30" t="s">
        <v>162</v>
      </c>
      <c r="F9" s="30" t="s">
        <v>111</v>
      </c>
      <c r="G9" s="40" t="s">
        <v>163</v>
      </c>
      <c r="H9" s="54">
        <v>29564.917895999999</v>
      </c>
      <c r="I9" s="54">
        <v>28660.555544143201</v>
      </c>
      <c r="J9" s="54">
        <v>30623.646851192701</v>
      </c>
      <c r="K9" s="54">
        <v>29359.681596178802</v>
      </c>
      <c r="L9" s="54">
        <v>28795.879192852401</v>
      </c>
      <c r="M9" s="54">
        <v>27322.786877370199</v>
      </c>
      <c r="N9" s="54">
        <v>27604.697773581502</v>
      </c>
      <c r="O9" s="54">
        <v>26251.497221019101</v>
      </c>
      <c r="P9" s="54">
        <v>25894.612175693699</v>
      </c>
      <c r="Q9" s="54">
        <v>25141.804958570101</v>
      </c>
      <c r="R9" s="54">
        <v>25742.476069545399</v>
      </c>
      <c r="S9" s="54">
        <v>24768.983491446299</v>
      </c>
      <c r="T9" s="166">
        <v>24654.483562469701</v>
      </c>
      <c r="U9" s="166">
        <v>23497.554651367998</v>
      </c>
      <c r="V9" s="166">
        <v>24234.314112349501</v>
      </c>
      <c r="W9" s="166">
        <v>23314.6908888168</v>
      </c>
      <c r="X9" s="166">
        <v>23240.821519170298</v>
      </c>
      <c r="Y9" s="166">
        <v>22542.992919351898</v>
      </c>
      <c r="Z9" s="166">
        <v>23509.2548338132</v>
      </c>
      <c r="AA9" s="166">
        <v>22878.472829270999</v>
      </c>
      <c r="AB9" s="166">
        <v>23208.4898353803</v>
      </c>
      <c r="AC9" s="166">
        <v>22560.766215536602</v>
      </c>
      <c r="AD9" s="166">
        <v>23468.047681801301</v>
      </c>
      <c r="AE9" s="166">
        <v>22818.549469593101</v>
      </c>
      <c r="AF9" s="166">
        <v>23001.125172995198</v>
      </c>
      <c r="AG9" s="189"/>
      <c r="AH9" s="189"/>
      <c r="AI9" s="189"/>
    </row>
    <row r="10" spans="1:37" ht="20.100000000000001" customHeight="1">
      <c r="B10" s="30" t="s">
        <v>164</v>
      </c>
      <c r="F10" s="36" t="s">
        <v>38</v>
      </c>
      <c r="G10" s="40" t="s">
        <v>163</v>
      </c>
      <c r="H10" s="54">
        <v>9927.1867110000003</v>
      </c>
      <c r="I10" s="54">
        <v>8718.9863467253199</v>
      </c>
      <c r="J10" s="54">
        <v>8638.4382856814591</v>
      </c>
      <c r="K10" s="54">
        <v>8805.6085224161998</v>
      </c>
      <c r="L10" s="54">
        <v>8744.6399293345203</v>
      </c>
      <c r="M10" s="54">
        <v>8645.7372523796203</v>
      </c>
      <c r="N10" s="54">
        <v>8834.2039960958591</v>
      </c>
      <c r="O10" s="54">
        <v>8928.8600649933396</v>
      </c>
      <c r="P10" s="54">
        <v>8972.0595761039203</v>
      </c>
      <c r="Q10" s="54">
        <v>7498.0855002258504</v>
      </c>
      <c r="R10" s="54">
        <v>7517.22554151657</v>
      </c>
      <c r="S10" s="54">
        <v>7544.0201537150097</v>
      </c>
      <c r="T10" s="166">
        <v>7595.3207658107503</v>
      </c>
      <c r="U10" s="166">
        <v>7546.9387382621599</v>
      </c>
      <c r="V10" s="166">
        <v>7613.9999276543704</v>
      </c>
      <c r="W10" s="166">
        <v>7680.8876217404004</v>
      </c>
      <c r="X10" s="166">
        <v>7739.0968096064398</v>
      </c>
      <c r="Y10" s="166">
        <v>8110.8307545335701</v>
      </c>
      <c r="Z10" s="166">
        <v>8189.8758848115904</v>
      </c>
      <c r="AA10" s="166">
        <v>8291.8073042696196</v>
      </c>
      <c r="AB10" s="166">
        <v>8347.7160063023202</v>
      </c>
      <c r="AC10" s="166">
        <v>9064.3788701167905</v>
      </c>
      <c r="AD10" s="166">
        <v>9093.7493565652094</v>
      </c>
      <c r="AE10" s="166">
        <v>9122.6972460863308</v>
      </c>
      <c r="AF10" s="166">
        <v>9151.2315943285703</v>
      </c>
      <c r="AG10" s="189"/>
      <c r="AH10" s="189"/>
      <c r="AI10" s="189"/>
    </row>
    <row r="11" spans="1:37" ht="20.100000000000001" customHeight="1">
      <c r="B11" s="30" t="s">
        <v>165</v>
      </c>
      <c r="F11" s="36" t="s">
        <v>40</v>
      </c>
      <c r="G11" s="40" t="s">
        <v>163</v>
      </c>
      <c r="H11" s="54">
        <v>2746.514146</v>
      </c>
      <c r="I11" s="54">
        <v>4263.1380576696201</v>
      </c>
      <c r="J11" s="54">
        <v>4253.3852090696701</v>
      </c>
      <c r="K11" s="54">
        <v>4339.2915543211002</v>
      </c>
      <c r="L11" s="54">
        <v>4278.88879430815</v>
      </c>
      <c r="M11" s="54">
        <v>4469.73984799554</v>
      </c>
      <c r="N11" s="54">
        <v>4421.8007899767599</v>
      </c>
      <c r="O11" s="54">
        <v>4377.4224750554404</v>
      </c>
      <c r="P11" s="54">
        <v>4283.8823493370101</v>
      </c>
      <c r="Q11" s="54">
        <v>4786.8733931027</v>
      </c>
      <c r="R11" s="54">
        <v>4751.7920375474496</v>
      </c>
      <c r="S11" s="54">
        <v>4743.8894877911198</v>
      </c>
      <c r="T11" s="166">
        <v>4698.6551439572004</v>
      </c>
      <c r="U11" s="166">
        <v>4820.9340244763898</v>
      </c>
      <c r="V11" s="166">
        <v>4732.7041081819498</v>
      </c>
      <c r="W11" s="166">
        <v>4710.7034753604403</v>
      </c>
      <c r="X11" s="166">
        <v>4636.7124745404699</v>
      </c>
      <c r="Y11" s="166">
        <v>4891.4893330028699</v>
      </c>
      <c r="Z11" s="166">
        <v>4929.9966825806496</v>
      </c>
      <c r="AA11" s="166">
        <v>4931.72760149244</v>
      </c>
      <c r="AB11" s="166">
        <v>4988.4373002090897</v>
      </c>
      <c r="AC11" s="166">
        <v>5221.2668483582001</v>
      </c>
      <c r="AD11" s="166">
        <v>5313.25481042928</v>
      </c>
      <c r="AE11" s="166">
        <v>5309.82232589046</v>
      </c>
      <c r="AF11" s="166">
        <v>5272.2351881325803</v>
      </c>
      <c r="AG11" s="189"/>
      <c r="AH11" s="189"/>
      <c r="AI11" s="189"/>
    </row>
    <row r="12" spans="1:37" ht="20.100000000000001" customHeight="1">
      <c r="B12" s="30" t="s">
        <v>166</v>
      </c>
      <c r="F12" s="36" t="s">
        <v>150</v>
      </c>
      <c r="G12" s="40" t="s">
        <v>163</v>
      </c>
      <c r="H12" s="54">
        <v>3843.7263670000002</v>
      </c>
      <c r="I12" s="54">
        <v>3552.5</v>
      </c>
      <c r="J12" s="54">
        <v>3368.75</v>
      </c>
      <c r="K12" s="54">
        <v>2825.5078125</v>
      </c>
      <c r="L12" s="54">
        <v>2693.25</v>
      </c>
      <c r="M12" s="54">
        <v>2667.7099236641202</v>
      </c>
      <c r="N12" s="54">
        <v>2647.5</v>
      </c>
      <c r="O12" s="54">
        <v>2680.9791044776098</v>
      </c>
      <c r="P12" s="54">
        <v>2610.9794117647102</v>
      </c>
      <c r="Q12" s="54">
        <v>2617.4154744525499</v>
      </c>
      <c r="R12" s="54">
        <v>2571.9339130434801</v>
      </c>
      <c r="S12" s="54">
        <v>2532.8501870503601</v>
      </c>
      <c r="T12" s="166">
        <v>2485.6523999999999</v>
      </c>
      <c r="U12" s="166">
        <v>2517.7309276595702</v>
      </c>
      <c r="V12" s="166">
        <v>2474.4902197183101</v>
      </c>
      <c r="W12" s="166">
        <v>2437.3812184615399</v>
      </c>
      <c r="X12" s="166">
        <v>2368.2743700000001</v>
      </c>
      <c r="Y12" s="166">
        <v>2460.5176627862102</v>
      </c>
      <c r="Z12" s="166">
        <v>2418.7294469589001</v>
      </c>
      <c r="AA12" s="166">
        <v>2394.7684992</v>
      </c>
      <c r="AB12" s="166">
        <v>2327.3096241405401</v>
      </c>
      <c r="AC12" s="166">
        <v>2406.4358148289898</v>
      </c>
      <c r="AD12" s="166">
        <v>2366.0011450152001</v>
      </c>
      <c r="AE12" s="166">
        <v>2370.3418605081602</v>
      </c>
      <c r="AF12" s="166">
        <v>2319.2416174435202</v>
      </c>
      <c r="AG12" s="189"/>
      <c r="AH12" s="189"/>
      <c r="AI12" s="189"/>
    </row>
    <row r="13" spans="1:37" ht="20.100000000000001" customHeight="1">
      <c r="B13" s="30" t="s">
        <v>167</v>
      </c>
      <c r="F13" s="36" t="s">
        <v>151</v>
      </c>
      <c r="G13" s="40" t="s">
        <v>163</v>
      </c>
      <c r="H13" s="54">
        <v>1649.6584439999999</v>
      </c>
      <c r="I13" s="54">
        <v>1586.3416666666701</v>
      </c>
      <c r="J13" s="54">
        <v>1589.41597222222</v>
      </c>
      <c r="K13" s="54">
        <v>1567.6076171875</v>
      </c>
      <c r="L13" s="54">
        <v>1546.4702884615399</v>
      </c>
      <c r="M13" s="54">
        <v>1537.6221374045799</v>
      </c>
      <c r="N13" s="54">
        <v>1528.90804924242</v>
      </c>
      <c r="O13" s="54">
        <v>1508.97929104478</v>
      </c>
      <c r="P13" s="54">
        <v>1489.6366727941199</v>
      </c>
      <c r="Q13" s="54">
        <v>1467.41437956204</v>
      </c>
      <c r="R13" s="54">
        <v>1459.58244384058</v>
      </c>
      <c r="S13" s="54">
        <v>1451.86319784173</v>
      </c>
      <c r="T13" s="166">
        <v>1444.25422678571</v>
      </c>
      <c r="U13" s="166">
        <v>1447.17238687943</v>
      </c>
      <c r="V13" s="166">
        <v>1439.74445710387</v>
      </c>
      <c r="W13" s="166">
        <v>1432.4204144580401</v>
      </c>
      <c r="X13" s="166">
        <v>1425.1980946267399</v>
      </c>
      <c r="Y13" s="166">
        <v>1435.3953978</v>
      </c>
      <c r="Z13" s="166">
        <v>1428.30539155428</v>
      </c>
      <c r="AA13" s="166">
        <v>1421.3118479785701</v>
      </c>
      <c r="AB13" s="166">
        <v>1414.41281174848</v>
      </c>
      <c r="AC13" s="166">
        <v>1410.8299060926799</v>
      </c>
      <c r="AD13" s="166">
        <v>1404.1194202572899</v>
      </c>
      <c r="AE13" s="166">
        <v>1406.81446712919</v>
      </c>
      <c r="AF13" s="166">
        <v>1409.5095140010901</v>
      </c>
      <c r="AG13" s="189"/>
      <c r="AH13" s="189"/>
      <c r="AI13" s="189"/>
    </row>
    <row r="14" spans="1:37" ht="20.100000000000001" customHeight="1">
      <c r="B14" s="30" t="s">
        <v>168</v>
      </c>
      <c r="F14" s="36" t="s">
        <v>42</v>
      </c>
      <c r="G14" s="40" t="s">
        <v>163</v>
      </c>
      <c r="H14" s="54">
        <v>1109.8886170000001</v>
      </c>
      <c r="I14" s="54">
        <v>1143.9785620662201</v>
      </c>
      <c r="J14" s="54">
        <v>1111.6152643656001</v>
      </c>
      <c r="K14" s="54">
        <v>1086.2555876352401</v>
      </c>
      <c r="L14" s="54">
        <v>1049.0565346590499</v>
      </c>
      <c r="M14" s="54">
        <v>956.37503903222</v>
      </c>
      <c r="N14" s="54">
        <v>933.33913134694001</v>
      </c>
      <c r="O14" s="54">
        <v>919.09621173151197</v>
      </c>
      <c r="P14" s="54">
        <v>898.64445610390305</v>
      </c>
      <c r="Q14" s="54">
        <v>912.15057252931604</v>
      </c>
      <c r="R14" s="54">
        <v>915.02606020458904</v>
      </c>
      <c r="S14" s="54">
        <v>908.47185723042298</v>
      </c>
      <c r="T14" s="166">
        <v>895.614042566129</v>
      </c>
      <c r="U14" s="166">
        <v>886.63087155037397</v>
      </c>
      <c r="V14" s="166">
        <v>888.39435076064399</v>
      </c>
      <c r="W14" s="166">
        <v>876.41629035370397</v>
      </c>
      <c r="X14" s="166">
        <v>864.75764489095002</v>
      </c>
      <c r="Y14" s="166">
        <v>857.00484458830397</v>
      </c>
      <c r="Z14" s="166">
        <v>894.19167531658195</v>
      </c>
      <c r="AA14" s="166">
        <v>894.21833835059795</v>
      </c>
      <c r="AB14" s="166">
        <v>894.24500138461303</v>
      </c>
      <c r="AC14" s="166">
        <v>866.79533797222405</v>
      </c>
      <c r="AD14" s="166">
        <v>871.33047477176899</v>
      </c>
      <c r="AE14" s="166">
        <v>871.35631858914496</v>
      </c>
      <c r="AF14" s="166">
        <v>871.38216240652196</v>
      </c>
      <c r="AG14" s="189"/>
      <c r="AH14" s="189"/>
      <c r="AI14" s="189"/>
    </row>
    <row r="15" spans="1:37" ht="20.100000000000001" customHeight="1">
      <c r="B15" s="30" t="s">
        <v>169</v>
      </c>
      <c r="F15" s="36" t="s">
        <v>153</v>
      </c>
      <c r="G15" s="40" t="s">
        <v>163</v>
      </c>
      <c r="H15" s="54">
        <v>737.947228</v>
      </c>
      <c r="I15" s="54">
        <v>473.32295841902999</v>
      </c>
      <c r="J15" s="54">
        <v>472.11504347152498</v>
      </c>
      <c r="K15" s="54">
        <v>461.94224648432998</v>
      </c>
      <c r="L15" s="54">
        <v>464.23195555648101</v>
      </c>
      <c r="M15" s="54">
        <v>470.82984906612302</v>
      </c>
      <c r="N15" s="54">
        <v>469.62829650607398</v>
      </c>
      <c r="O15" s="54">
        <v>486.59213219153497</v>
      </c>
      <c r="P15" s="54">
        <v>489.00402334891601</v>
      </c>
      <c r="Q15" s="54">
        <v>560.30140364768101</v>
      </c>
      <c r="R15" s="54">
        <v>558.87152067129898</v>
      </c>
      <c r="S15" s="54">
        <v>537.16046878106704</v>
      </c>
      <c r="T15" s="166">
        <v>539.82301200574295</v>
      </c>
      <c r="U15" s="166">
        <v>560.30140364768101</v>
      </c>
      <c r="V15" s="166">
        <v>558.87152067129898</v>
      </c>
      <c r="W15" s="166">
        <v>537.16046878106704</v>
      </c>
      <c r="X15" s="166">
        <v>539.82301200574295</v>
      </c>
      <c r="Y15" s="166">
        <v>560.30140364768101</v>
      </c>
      <c r="Z15" s="166">
        <v>558.87152067129898</v>
      </c>
      <c r="AA15" s="166">
        <v>537.16046878106704</v>
      </c>
      <c r="AB15" s="166">
        <v>539.82301200574295</v>
      </c>
      <c r="AC15" s="166">
        <v>560.30140364768101</v>
      </c>
      <c r="AD15" s="166">
        <v>558.87152067129898</v>
      </c>
      <c r="AE15" s="166">
        <v>537.16046878106704</v>
      </c>
      <c r="AF15" s="166">
        <v>539.82301200574295</v>
      </c>
      <c r="AG15" s="189"/>
      <c r="AH15" s="189"/>
      <c r="AI15" s="189"/>
    </row>
    <row r="16" spans="1:37" ht="20.100000000000001" customHeight="1">
      <c r="B16" s="30" t="s">
        <v>170</v>
      </c>
      <c r="F16" s="36" t="s">
        <v>171</v>
      </c>
      <c r="G16" s="40" t="s">
        <v>163</v>
      </c>
      <c r="H16" s="54">
        <v>1223.9468995264299</v>
      </c>
      <c r="I16" s="54">
        <v>1277.49698110693</v>
      </c>
      <c r="J16" s="54">
        <v>1434.5617604526899</v>
      </c>
      <c r="K16" s="54">
        <v>1517.6077765279099</v>
      </c>
      <c r="L16" s="54">
        <v>1544.2564274378999</v>
      </c>
      <c r="M16" s="54">
        <v>1640.4846842158599</v>
      </c>
      <c r="N16" s="54">
        <v>1647.0996639360601</v>
      </c>
      <c r="O16" s="54">
        <v>1655.41968173431</v>
      </c>
      <c r="P16" s="54">
        <v>1765.3838731624501</v>
      </c>
      <c r="Q16" s="54">
        <v>1838.5719191400001</v>
      </c>
      <c r="R16" s="54">
        <v>1990.1799587599</v>
      </c>
      <c r="S16" s="54">
        <v>2128.7956699729498</v>
      </c>
      <c r="T16" s="166">
        <v>2113.9757027159999</v>
      </c>
      <c r="U16" s="166">
        <v>2274.7860398432499</v>
      </c>
      <c r="V16" s="166">
        <v>2259.1467033232302</v>
      </c>
      <c r="W16" s="166">
        <v>2272.25756731397</v>
      </c>
      <c r="X16" s="166">
        <v>2256.85300263818</v>
      </c>
      <c r="Y16" s="166">
        <v>2241.66091471654</v>
      </c>
      <c r="Z16" s="166">
        <v>2368.1442867914802</v>
      </c>
      <c r="AA16" s="166">
        <v>2352.4018103779399</v>
      </c>
      <c r="AB16" s="166">
        <v>2336.8720701321399</v>
      </c>
      <c r="AC16" s="166">
        <v>2321.55078277555</v>
      </c>
      <c r="AD16" s="166">
        <v>2333.63377925038</v>
      </c>
      <c r="AE16" s="166">
        <v>2333.63377925038</v>
      </c>
      <c r="AF16" s="166">
        <v>2333.63377925038</v>
      </c>
      <c r="AG16" s="189"/>
      <c r="AH16" s="189"/>
      <c r="AI16" s="189"/>
    </row>
    <row r="17" spans="2:35" ht="20.100000000000001" customHeight="1">
      <c r="B17" s="30" t="s">
        <v>172</v>
      </c>
      <c r="F17" s="36" t="s">
        <v>173</v>
      </c>
      <c r="G17" s="40" t="s">
        <v>163</v>
      </c>
      <c r="H17" s="54">
        <v>356.748926470588</v>
      </c>
      <c r="I17" s="54">
        <v>247.63566176470599</v>
      </c>
      <c r="J17" s="54">
        <v>246.90108695652199</v>
      </c>
      <c r="K17" s="54">
        <v>246.1875</v>
      </c>
      <c r="L17" s="54">
        <v>245.494014084507</v>
      </c>
      <c r="M17" s="54">
        <v>244.107042253521</v>
      </c>
      <c r="N17" s="54">
        <v>245.494014084507</v>
      </c>
      <c r="O17" s="54">
        <v>256.89348591549299</v>
      </c>
      <c r="P17" s="54">
        <v>258.33670774647902</v>
      </c>
      <c r="Q17" s="54">
        <v>352.96016666666702</v>
      </c>
      <c r="R17" s="54">
        <v>359.55</v>
      </c>
      <c r="S17" s="54">
        <v>354.44749999999999</v>
      </c>
      <c r="T17" s="166">
        <v>359.44583333333298</v>
      </c>
      <c r="U17" s="166">
        <v>435.93733333333302</v>
      </c>
      <c r="V17" s="166">
        <v>463.56</v>
      </c>
      <c r="W17" s="166">
        <v>460.99633333333298</v>
      </c>
      <c r="X17" s="166">
        <v>475.52066666666701</v>
      </c>
      <c r="Y17" s="166">
        <v>557.26099999999997</v>
      </c>
      <c r="Z17" s="166">
        <v>588.53599999999994</v>
      </c>
      <c r="AA17" s="166">
        <v>588.83600000000001</v>
      </c>
      <c r="AB17" s="166">
        <v>589.43600000000004</v>
      </c>
      <c r="AC17" s="166">
        <v>619</v>
      </c>
      <c r="AD17" s="166">
        <v>619.29999999999995</v>
      </c>
      <c r="AE17" s="166">
        <v>619.6</v>
      </c>
      <c r="AF17" s="166">
        <v>619.6</v>
      </c>
      <c r="AG17" s="189"/>
      <c r="AH17" s="189"/>
      <c r="AI17" s="189"/>
    </row>
    <row r="18" spans="2:35" ht="20.100000000000001" customHeight="1">
      <c r="F18" s="36" t="s">
        <v>174</v>
      </c>
      <c r="G18" s="40" t="s">
        <v>163</v>
      </c>
      <c r="H18" s="54">
        <v>5320.0353874116772</v>
      </c>
      <c r="I18" s="54">
        <v>6511.6567695409103</v>
      </c>
      <c r="J18" s="54">
        <v>6631.0712009823183</v>
      </c>
      <c r="K18" s="54">
        <v>6798.7886805487142</v>
      </c>
      <c r="L18" s="54">
        <v>6904.0322851478559</v>
      </c>
      <c r="M18" s="54">
        <v>6978.9190819806172</v>
      </c>
      <c r="N18" s="54">
        <v>7094.2990822354768</v>
      </c>
      <c r="O18" s="54">
        <v>7187.1073312527806</v>
      </c>
      <c r="P18" s="54">
        <v>7306.0623580471001</v>
      </c>
      <c r="Q18" s="54">
        <v>7410.7339687704953</v>
      </c>
      <c r="R18" s="54">
        <v>7520.99908902272</v>
      </c>
      <c r="S18" s="54">
        <v>7645.5995640580368</v>
      </c>
      <c r="T18" s="54">
        <v>7769.4119992770356</v>
      </c>
      <c r="U18" s="54">
        <v>7851.8944847731109</v>
      </c>
      <c r="V18" s="54">
        <v>7985.2255795067176</v>
      </c>
      <c r="W18" s="54">
        <v>8121.2096945853991</v>
      </c>
      <c r="X18" s="54">
        <v>8260.5833340045137</v>
      </c>
      <c r="Y18" s="54">
        <v>8410.8542187264247</v>
      </c>
      <c r="Z18" s="54">
        <v>8554.3759666274127</v>
      </c>
      <c r="AA18" s="54">
        <v>8698.2308535531629</v>
      </c>
      <c r="AB18" s="54">
        <v>8840.4711387478746</v>
      </c>
      <c r="AC18" s="54">
        <v>8983.2211853176777</v>
      </c>
      <c r="AD18" s="54">
        <v>9123.4650587867727</v>
      </c>
      <c r="AE18" s="54">
        <v>9260.017578405168</v>
      </c>
      <c r="AF18" s="54">
        <v>9403.3049417497896</v>
      </c>
      <c r="AG18" s="54"/>
      <c r="AH18" s="54"/>
      <c r="AI18" s="54"/>
    </row>
    <row r="19" spans="2:35" s="84" customFormat="1" ht="20.100000000000001" customHeight="1">
      <c r="B19" s="84" t="s">
        <v>175</v>
      </c>
      <c r="F19" s="51" t="s">
        <v>176</v>
      </c>
      <c r="G19" s="61" t="s">
        <v>163</v>
      </c>
      <c r="H19" s="85">
        <v>56480.570622408697</v>
      </c>
      <c r="I19" s="85">
        <v>56435.612548102603</v>
      </c>
      <c r="J19" s="85">
        <v>58369.900674394703</v>
      </c>
      <c r="K19" s="85">
        <v>57008.478893799802</v>
      </c>
      <c r="L19" s="85">
        <v>56266.199421842401</v>
      </c>
      <c r="M19" s="85">
        <v>54934.311735362397</v>
      </c>
      <c r="N19" s="85">
        <v>55426.970797005597</v>
      </c>
      <c r="O19" s="85">
        <v>54252.846999415902</v>
      </c>
      <c r="P19" s="85">
        <v>53968.601604102303</v>
      </c>
      <c r="Q19" s="85">
        <v>52586.311736667398</v>
      </c>
      <c r="R19" s="85">
        <v>53387.636634151997</v>
      </c>
      <c r="S19" s="85">
        <v>52616.081577887002</v>
      </c>
      <c r="T19" s="167">
        <v>52556.636688921601</v>
      </c>
      <c r="U19" s="167">
        <v>51839.880861793303</v>
      </c>
      <c r="V19" s="167">
        <v>52650.450979269903</v>
      </c>
      <c r="W19" s="167">
        <v>51844.123973204703</v>
      </c>
      <c r="X19" s="167">
        <v>51807.640928150002</v>
      </c>
      <c r="Y19" s="167">
        <v>52068.308449153497</v>
      </c>
      <c r="Z19" s="167">
        <v>53440.281689125397</v>
      </c>
      <c r="AA19" s="167">
        <v>52988.935553274401</v>
      </c>
      <c r="AB19" s="167">
        <v>53487.2128000511</v>
      </c>
      <c r="AC19" s="167">
        <v>54014.546364646398</v>
      </c>
      <c r="AD19" s="167">
        <v>55151.773247548503</v>
      </c>
      <c r="AE19" s="167">
        <v>54649.993514233</v>
      </c>
      <c r="AF19" s="167">
        <v>54921.086982313398</v>
      </c>
      <c r="AG19" s="190"/>
      <c r="AH19" s="190"/>
      <c r="AI19" s="190"/>
    </row>
    <row r="20" spans="2:35" ht="20.100000000000001" customHeight="1">
      <c r="B20" s="36" t="s">
        <v>177</v>
      </c>
      <c r="F20" s="36" t="s">
        <v>115</v>
      </c>
      <c r="G20" s="40" t="s">
        <v>163</v>
      </c>
      <c r="H20" s="54">
        <v>10611.844625</v>
      </c>
      <c r="I20" s="54">
        <v>9349.7620835301095</v>
      </c>
      <c r="J20" s="54">
        <v>9356.8813926816001</v>
      </c>
      <c r="K20" s="54">
        <v>9561.1742510872191</v>
      </c>
      <c r="L20" s="54">
        <v>9411.5196337979196</v>
      </c>
      <c r="M20" s="54">
        <v>9591.4580412432006</v>
      </c>
      <c r="N20" s="54">
        <v>9921.3431600561908</v>
      </c>
      <c r="O20" s="54">
        <v>10068.9914353399</v>
      </c>
      <c r="P20" s="54">
        <v>10194.914626403401</v>
      </c>
      <c r="Q20" s="54">
        <v>9564.3431163155201</v>
      </c>
      <c r="R20" s="54">
        <v>9727.0365425115306</v>
      </c>
      <c r="S20" s="54">
        <v>9628.6261572795192</v>
      </c>
      <c r="T20" s="166">
        <v>9558.8568905149696</v>
      </c>
      <c r="U20" s="166">
        <v>9406.0448510294009</v>
      </c>
      <c r="V20" s="166">
        <v>9505.8310914677804</v>
      </c>
      <c r="W20" s="166">
        <v>9605.1312295487896</v>
      </c>
      <c r="X20" s="166">
        <v>9398.9458433101699</v>
      </c>
      <c r="Y20" s="166">
        <v>9339.9239806136593</v>
      </c>
      <c r="Z20" s="166">
        <v>9494.3150952489596</v>
      </c>
      <c r="AA20" s="166">
        <v>9507.7004342399905</v>
      </c>
      <c r="AB20" s="166">
        <v>9159.0897915265505</v>
      </c>
      <c r="AC20" s="166">
        <v>9333.2827841196395</v>
      </c>
      <c r="AD20" s="166">
        <v>9421.6117414319506</v>
      </c>
      <c r="AE20" s="166">
        <v>9424.3582183496601</v>
      </c>
      <c r="AF20" s="166">
        <v>9315.5381781994201</v>
      </c>
      <c r="AG20" s="189"/>
      <c r="AH20" s="189"/>
      <c r="AI20" s="189"/>
    </row>
    <row r="21" spans="2:35" ht="20.100000000000001" customHeight="1">
      <c r="B21" s="30" t="s">
        <v>178</v>
      </c>
      <c r="F21" s="36" t="s">
        <v>34</v>
      </c>
      <c r="G21" s="40" t="s">
        <v>163</v>
      </c>
      <c r="H21" s="54">
        <v>9751.6915530000006</v>
      </c>
      <c r="I21" s="54">
        <v>7376.6844914414096</v>
      </c>
      <c r="J21" s="54">
        <v>7186.7622393806496</v>
      </c>
      <c r="K21" s="54">
        <v>6943.9405446347801</v>
      </c>
      <c r="L21" s="54">
        <v>7113.6739207785804</v>
      </c>
      <c r="M21" s="54">
        <v>6959.6697268975904</v>
      </c>
      <c r="N21" s="54">
        <v>6713.0430920388499</v>
      </c>
      <c r="O21" s="54">
        <v>6593.5048158821101</v>
      </c>
      <c r="P21" s="54">
        <v>6656.8703579039602</v>
      </c>
      <c r="Q21" s="54">
        <v>6354.8501600527097</v>
      </c>
      <c r="R21" s="54">
        <v>6703.9755688630003</v>
      </c>
      <c r="S21" s="54">
        <v>6304.7496441705198</v>
      </c>
      <c r="T21" s="166">
        <v>6587.4558048941999</v>
      </c>
      <c r="U21" s="166">
        <v>6818.8399714122897</v>
      </c>
      <c r="V21" s="166">
        <v>6322.2044973475104</v>
      </c>
      <c r="W21" s="166">
        <v>6308.1621445814199</v>
      </c>
      <c r="X21" s="166">
        <v>6679.4102994863397</v>
      </c>
      <c r="Y21" s="166">
        <v>6499.3530009134802</v>
      </c>
      <c r="Z21" s="166">
        <v>6660.4384969066195</v>
      </c>
      <c r="AA21" s="166">
        <v>6277.5928332236999</v>
      </c>
      <c r="AB21" s="166">
        <v>6274.8053630137301</v>
      </c>
      <c r="AC21" s="166">
        <v>6058.9919752558199</v>
      </c>
      <c r="AD21" s="166">
        <v>6256.4448666257404</v>
      </c>
      <c r="AE21" s="166">
        <v>5882.3385825938503</v>
      </c>
      <c r="AF21" s="166">
        <v>5883.7613437985701</v>
      </c>
      <c r="AG21" s="189"/>
      <c r="AH21" s="189"/>
      <c r="AI21" s="189"/>
    </row>
    <row r="22" spans="2:35" ht="20.100000000000001" customHeight="1">
      <c r="B22" s="30" t="s">
        <v>179</v>
      </c>
      <c r="F22" s="36" t="s">
        <v>114</v>
      </c>
      <c r="G22" s="40" t="s">
        <v>163</v>
      </c>
      <c r="H22" s="54">
        <v>17565.824399000001</v>
      </c>
      <c r="I22" s="54">
        <v>19842.108211168699</v>
      </c>
      <c r="J22" s="54">
        <v>18350.004512232499</v>
      </c>
      <c r="K22" s="54">
        <v>17742.1622539204</v>
      </c>
      <c r="L22" s="54">
        <v>17500.179784682601</v>
      </c>
      <c r="M22" s="54">
        <v>16687.012684425201</v>
      </c>
      <c r="N22" s="54">
        <v>16398.56489328</v>
      </c>
      <c r="O22" s="54">
        <v>16163.1863899813</v>
      </c>
      <c r="P22" s="54">
        <v>15871.528624725501</v>
      </c>
      <c r="Q22" s="54">
        <v>15562.898074143601</v>
      </c>
      <c r="R22" s="54">
        <v>16821.655861199499</v>
      </c>
      <c r="S22" s="54">
        <v>15977.367582217399</v>
      </c>
      <c r="T22" s="166">
        <v>15390.9066042825</v>
      </c>
      <c r="U22" s="166">
        <v>15598.8398735555</v>
      </c>
      <c r="V22" s="166">
        <v>15619.573999206799</v>
      </c>
      <c r="W22" s="166">
        <v>15646.6733525053</v>
      </c>
      <c r="X22" s="166">
        <v>13815.6577236782</v>
      </c>
      <c r="Y22" s="166">
        <v>13808.6734810334</v>
      </c>
      <c r="Z22" s="166">
        <v>13450.7215235616</v>
      </c>
      <c r="AA22" s="166">
        <v>13203.8565631368</v>
      </c>
      <c r="AB22" s="166">
        <v>13004.4096234141</v>
      </c>
      <c r="AC22" s="166">
        <v>13048.439189303699</v>
      </c>
      <c r="AD22" s="166">
        <v>11945.4584209738</v>
      </c>
      <c r="AE22" s="166">
        <v>12072.2483804239</v>
      </c>
      <c r="AF22" s="166">
        <v>12072.2483804239</v>
      </c>
      <c r="AG22" s="189"/>
      <c r="AH22" s="189"/>
      <c r="AI22" s="189"/>
    </row>
    <row r="23" spans="2:35" ht="20.100000000000001" customHeight="1">
      <c r="B23" s="30" t="s">
        <v>180</v>
      </c>
      <c r="F23" s="36" t="s">
        <v>181</v>
      </c>
      <c r="G23" s="40" t="s">
        <v>163</v>
      </c>
      <c r="H23" s="54">
        <v>2807.8591670000001</v>
      </c>
      <c r="I23" s="54">
        <v>2360.9724148370001</v>
      </c>
      <c r="J23" s="54">
        <v>2260.9852605495898</v>
      </c>
      <c r="K23" s="54">
        <v>2140.0646561854001</v>
      </c>
      <c r="L23" s="54">
        <v>2046.6595099255501</v>
      </c>
      <c r="M23" s="54">
        <v>2070.4732240379499</v>
      </c>
      <c r="N23" s="54">
        <v>2040.4723123743099</v>
      </c>
      <c r="O23" s="54">
        <v>2008.9477340922499</v>
      </c>
      <c r="P23" s="54">
        <v>1997.36321119984</v>
      </c>
      <c r="Q23" s="54">
        <v>1989.1176884279801</v>
      </c>
      <c r="R23" s="54">
        <v>1949.76914663202</v>
      </c>
      <c r="S23" s="54">
        <v>1896.82929736611</v>
      </c>
      <c r="T23" s="166">
        <v>1864.93542429123</v>
      </c>
      <c r="U23" s="166">
        <v>1581.40703012016</v>
      </c>
      <c r="V23" s="166">
        <v>1583.8149806643401</v>
      </c>
      <c r="W23" s="166">
        <v>1578.3649746751901</v>
      </c>
      <c r="X23" s="166">
        <v>1582.6389524957301</v>
      </c>
      <c r="Y23" s="166">
        <v>1493.2250344402401</v>
      </c>
      <c r="Z23" s="166">
        <v>1807.8925672304499</v>
      </c>
      <c r="AA23" s="166">
        <v>1807.4639553723</v>
      </c>
      <c r="AB23" s="166">
        <v>1703.0027421595801</v>
      </c>
      <c r="AC23" s="166">
        <v>1515.2451749112399</v>
      </c>
      <c r="AD23" s="166">
        <v>1547.9732460277901</v>
      </c>
      <c r="AE23" s="166">
        <v>1525.0889721071601</v>
      </c>
      <c r="AF23" s="166">
        <v>1498.5861920699899</v>
      </c>
      <c r="AG23" s="189"/>
      <c r="AH23" s="189"/>
      <c r="AI23" s="189"/>
    </row>
    <row r="24" spans="2:35" ht="19.5" customHeight="1">
      <c r="B24" s="30" t="s">
        <v>182</v>
      </c>
      <c r="F24" s="36" t="s">
        <v>157</v>
      </c>
      <c r="G24" s="40" t="s">
        <v>163</v>
      </c>
      <c r="H24" s="54">
        <v>338.11288876188598</v>
      </c>
      <c r="I24" s="54">
        <v>350.50793650793702</v>
      </c>
      <c r="J24" s="54">
        <v>378.41626984126998</v>
      </c>
      <c r="K24" s="54">
        <v>373.88203125000001</v>
      </c>
      <c r="L24" s="54">
        <v>364.98358974359002</v>
      </c>
      <c r="M24" s="54">
        <v>425.777232449839</v>
      </c>
      <c r="N24" s="54">
        <v>431.21453400175102</v>
      </c>
      <c r="O24" s="54">
        <v>437.03244323041901</v>
      </c>
      <c r="P24" s="54">
        <v>440.59590031418298</v>
      </c>
      <c r="Q24" s="54">
        <v>446.29871151224199</v>
      </c>
      <c r="R24" s="54">
        <v>455.69480442074098</v>
      </c>
      <c r="S24" s="54">
        <v>461.68145449436201</v>
      </c>
      <c r="T24" s="166">
        <v>465.82767119295403</v>
      </c>
      <c r="U24" s="166">
        <v>473.95612827118998</v>
      </c>
      <c r="V24" s="166">
        <v>475.48905958776197</v>
      </c>
      <c r="W24" s="166">
        <v>475.24398268689902</v>
      </c>
      <c r="X24" s="166">
        <v>474.71275950297002</v>
      </c>
      <c r="Y24" s="166">
        <v>465.52208596488498</v>
      </c>
      <c r="Z24" s="166">
        <v>465.13035371054201</v>
      </c>
      <c r="AA24" s="166">
        <v>466.36689480291199</v>
      </c>
      <c r="AB24" s="166">
        <v>472.09843075507303</v>
      </c>
      <c r="AC24" s="166">
        <v>479.84225897143199</v>
      </c>
      <c r="AD24" s="166">
        <v>493.537827209071</v>
      </c>
      <c r="AE24" s="166">
        <v>513.24801945432898</v>
      </c>
      <c r="AF24" s="166">
        <v>529.54920367283103</v>
      </c>
      <c r="AG24" s="189"/>
      <c r="AH24" s="189"/>
      <c r="AI24" s="189"/>
    </row>
    <row r="25" spans="2:35" ht="19.5" customHeight="1">
      <c r="F25" s="36" t="s">
        <v>183</v>
      </c>
      <c r="G25" s="40" t="s">
        <v>163</v>
      </c>
      <c r="H25" s="54">
        <v>1816.8154230000146</v>
      </c>
      <c r="I25" s="54">
        <v>1325.6118592264465</v>
      </c>
      <c r="J25" s="54">
        <v>1315.0457035544896</v>
      </c>
      <c r="K25" s="54">
        <v>1324.097456163996</v>
      </c>
      <c r="L25" s="54">
        <v>1319.3475579526566</v>
      </c>
      <c r="M25" s="54">
        <v>1323.7034305525231</v>
      </c>
      <c r="N25" s="54">
        <v>1330.2404482473939</v>
      </c>
      <c r="O25" s="54">
        <v>1344.9534398318137</v>
      </c>
      <c r="P25" s="54">
        <v>1348.5820383743194</v>
      </c>
      <c r="Q25" s="54">
        <v>1333.4924957416442</v>
      </c>
      <c r="R25" s="54">
        <v>1334.0537272325164</v>
      </c>
      <c r="S25" s="54">
        <v>1339.3680569029893</v>
      </c>
      <c r="T25" s="54">
        <v>1338.7248173746411</v>
      </c>
      <c r="U25" s="54">
        <v>1340.0568368025633</v>
      </c>
      <c r="V25" s="54">
        <v>1349.2587870812131</v>
      </c>
      <c r="W25" s="54">
        <v>1364.8975861660001</v>
      </c>
      <c r="X25" s="54">
        <v>1366.3358162282857</v>
      </c>
      <c r="Y25" s="54">
        <v>1366.2150366790374</v>
      </c>
      <c r="Z25" s="54">
        <v>1373.6825015290342</v>
      </c>
      <c r="AA25" s="54">
        <v>1389.5538197916976</v>
      </c>
      <c r="AB25" s="54">
        <v>1391.178668162167</v>
      </c>
      <c r="AC25" s="54">
        <v>1404.8301976976727</v>
      </c>
      <c r="AD25" s="54">
        <v>1410.0802928533485</v>
      </c>
      <c r="AE25" s="54">
        <v>1423.2615311937006</v>
      </c>
      <c r="AF25" s="54">
        <v>1422.316080563789</v>
      </c>
      <c r="AG25" s="54"/>
      <c r="AH25" s="54"/>
      <c r="AI25" s="54"/>
    </row>
    <row r="26" spans="2:35" s="84" customFormat="1" ht="18" customHeight="1">
      <c r="B26" s="84" t="s">
        <v>184</v>
      </c>
      <c r="F26" s="84" t="s">
        <v>185</v>
      </c>
      <c r="G26" s="49" t="s">
        <v>163</v>
      </c>
      <c r="H26" s="85">
        <v>42892.1480557619</v>
      </c>
      <c r="I26" s="85">
        <v>40605.646996711599</v>
      </c>
      <c r="J26" s="85">
        <v>38848.095378240097</v>
      </c>
      <c r="K26" s="85">
        <v>38085.321193241798</v>
      </c>
      <c r="L26" s="85">
        <v>37756.3639968809</v>
      </c>
      <c r="M26" s="85">
        <v>37058.094339606301</v>
      </c>
      <c r="N26" s="85">
        <v>36834.878439998502</v>
      </c>
      <c r="O26" s="85">
        <v>36616.616258357797</v>
      </c>
      <c r="P26" s="85">
        <v>36509.854758921203</v>
      </c>
      <c r="Q26" s="85">
        <v>35251.000246193697</v>
      </c>
      <c r="R26" s="85">
        <v>36992.185650859297</v>
      </c>
      <c r="S26" s="85">
        <v>35608.622192430899</v>
      </c>
      <c r="T26" s="167">
        <v>35206.7072125505</v>
      </c>
      <c r="U26" s="167">
        <v>35219.144691191097</v>
      </c>
      <c r="V26" s="167">
        <v>34856.172415355402</v>
      </c>
      <c r="W26" s="167">
        <v>34978.473270163602</v>
      </c>
      <c r="X26" s="167">
        <v>33317.701394701697</v>
      </c>
      <c r="Y26" s="167">
        <v>32972.912619644703</v>
      </c>
      <c r="Z26" s="167">
        <v>33252.180538187204</v>
      </c>
      <c r="AA26" s="167">
        <v>32652.534500567399</v>
      </c>
      <c r="AB26" s="167">
        <v>32004.5846190312</v>
      </c>
      <c r="AC26" s="167">
        <v>31840.631580259502</v>
      </c>
      <c r="AD26" s="167">
        <v>31075.1063951217</v>
      </c>
      <c r="AE26" s="167">
        <v>30840.5437041226</v>
      </c>
      <c r="AF26" s="167">
        <v>30721.999378728498</v>
      </c>
      <c r="AG26" s="190"/>
      <c r="AH26" s="190"/>
      <c r="AI26" s="190"/>
    </row>
    <row r="27" spans="2:35" ht="18" customHeight="1">
      <c r="B27" s="84" t="s">
        <v>186</v>
      </c>
      <c r="F27" s="58" t="s">
        <v>187</v>
      </c>
      <c r="G27" s="49" t="s">
        <v>163</v>
      </c>
      <c r="H27" s="85">
        <v>99372.718678170597</v>
      </c>
      <c r="I27" s="85">
        <v>97041.259544814195</v>
      </c>
      <c r="J27" s="85">
        <v>97217.9960526348</v>
      </c>
      <c r="K27" s="85">
        <v>95093.8000870416</v>
      </c>
      <c r="L27" s="85">
        <v>94022.563418723294</v>
      </c>
      <c r="M27" s="85">
        <v>91992.406074968705</v>
      </c>
      <c r="N27" s="85">
        <v>92261.849237004106</v>
      </c>
      <c r="O27" s="85">
        <v>90869.463257773707</v>
      </c>
      <c r="P27" s="85">
        <v>90478.456363023506</v>
      </c>
      <c r="Q27" s="85">
        <v>87837.311982861094</v>
      </c>
      <c r="R27" s="85">
        <v>90379.822285011294</v>
      </c>
      <c r="S27" s="85">
        <v>88224.703770317894</v>
      </c>
      <c r="T27" s="166">
        <v>87763.343901472093</v>
      </c>
      <c r="U27" s="166">
        <v>87059.0255529844</v>
      </c>
      <c r="V27" s="166">
        <v>87506.623394625305</v>
      </c>
      <c r="W27" s="166">
        <v>86822.597243368305</v>
      </c>
      <c r="X27" s="166">
        <v>85125.342322851706</v>
      </c>
      <c r="Y27" s="166">
        <v>85041.221068798201</v>
      </c>
      <c r="Z27" s="166">
        <v>86692.462227312601</v>
      </c>
      <c r="AA27" s="166">
        <v>85641.470053841796</v>
      </c>
      <c r="AB27" s="166">
        <v>85491.797419082301</v>
      </c>
      <c r="AC27" s="166">
        <v>85855.177944905896</v>
      </c>
      <c r="AD27" s="166">
        <v>86226.879642670203</v>
      </c>
      <c r="AE27" s="166">
        <v>85490.537218355603</v>
      </c>
      <c r="AF27" s="166">
        <v>85643.086361041904</v>
      </c>
      <c r="AG27" s="189"/>
      <c r="AH27" s="189"/>
      <c r="AI27" s="189"/>
    </row>
    <row r="28" spans="2:35" ht="9.9499999999999993" customHeight="1">
      <c r="F28" s="56"/>
      <c r="G28" s="57" t="s">
        <v>48</v>
      </c>
      <c r="H28" s="57"/>
      <c r="I28" s="57"/>
      <c r="J28" s="57"/>
      <c r="K28" s="57"/>
      <c r="L28" s="63"/>
      <c r="M28" s="64"/>
      <c r="N28" s="64"/>
      <c r="O28" s="57" t="s">
        <v>48</v>
      </c>
      <c r="P28" s="57"/>
      <c r="Q28" s="57"/>
      <c r="R28" s="57"/>
      <c r="S28" s="64"/>
      <c r="T28" s="64"/>
      <c r="U28" s="64"/>
      <c r="V28" s="64"/>
      <c r="W28" s="64"/>
      <c r="X28" s="64"/>
      <c r="Y28" s="64"/>
      <c r="Z28" s="64"/>
      <c r="AA28" s="64"/>
      <c r="AB28" s="64"/>
      <c r="AC28" s="64"/>
      <c r="AD28" s="64"/>
      <c r="AE28" s="64"/>
      <c r="AF28" s="64"/>
    </row>
    <row r="29" spans="2:35" ht="9.9499999999999993" customHeight="1">
      <c r="G29" s="34" t="s">
        <v>48</v>
      </c>
      <c r="L29" s="59"/>
      <c r="M29" s="30"/>
      <c r="N29" s="30"/>
      <c r="O29" s="34" t="s">
        <v>48</v>
      </c>
      <c r="Q29" s="34"/>
    </row>
    <row r="30" spans="2:35" ht="14.25">
      <c r="F30" s="28" t="s">
        <v>70</v>
      </c>
      <c r="M30" s="34" t="s">
        <v>48</v>
      </c>
    </row>
    <row r="31" spans="2:35" ht="18" customHeight="1">
      <c r="E31" s="157" t="s">
        <v>71</v>
      </c>
      <c r="F31" s="151" t="s">
        <v>188</v>
      </c>
    </row>
    <row r="32" spans="2:35" ht="18" customHeight="1">
      <c r="E32" s="157" t="s">
        <v>101</v>
      </c>
      <c r="F32" s="150" t="s">
        <v>146</v>
      </c>
    </row>
    <row r="33" spans="5:13" ht="15">
      <c r="E33" s="157" t="s">
        <v>103</v>
      </c>
      <c r="F33" s="150" t="s">
        <v>104</v>
      </c>
      <c r="M33" s="34" t="s">
        <v>48</v>
      </c>
    </row>
    <row r="34" spans="5:13" ht="15">
      <c r="E34"/>
      <c r="F34" s="150" t="s">
        <v>189</v>
      </c>
    </row>
    <row r="35" spans="5:13" ht="14.25"/>
    <row r="37" spans="5:13" ht="14.25">
      <c r="G37" s="34" t="s">
        <v>48</v>
      </c>
      <c r="M37" s="34" t="s">
        <v>48</v>
      </c>
    </row>
  </sheetData>
  <hyperlinks>
    <hyperlink ref="H1" location="Contents!A1" display="Back to Table of Contents" xr:uid="{1C613508-C498-4573-A3C7-C33A3F085BE2}"/>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F822-587C-4F72-BBAF-C13298B33E6C}">
  <sheetPr>
    <pageSetUpPr fitToPage="1"/>
  </sheetPr>
  <dimension ref="A1:W55"/>
  <sheetViews>
    <sheetView zoomScale="80" zoomScaleNormal="80" workbookViewId="0">
      <selection activeCell="J27" sqref="J27"/>
    </sheetView>
  </sheetViews>
  <sheetFormatPr defaultColWidth="10.28515625" defaultRowHeight="18" customHeight="1"/>
  <cols>
    <col min="1" max="1" width="16.7109375" style="30" customWidth="1"/>
    <col min="2" max="3" width="10.28515625" style="30"/>
    <col min="4" max="4" width="13.28515625" style="30" bestFit="1" customWidth="1"/>
    <col min="5" max="5" width="3.7109375" style="30" customWidth="1"/>
    <col min="6" max="6" width="31.5703125" style="31" customWidth="1"/>
    <col min="7" max="7" width="11" style="34" customWidth="1"/>
    <col min="8" max="14" width="14.42578125" style="34" customWidth="1"/>
    <col min="15" max="15" width="10.28515625" style="30"/>
    <col min="16" max="16" width="10.7109375" style="30" bestFit="1" customWidth="1"/>
    <col min="17" max="17" width="10.28515625" style="30" customWidth="1"/>
    <col min="18" max="18" width="10.42578125" style="30" customWidth="1"/>
    <col min="19" max="16384" width="10.28515625" style="30"/>
  </cols>
  <sheetData>
    <row r="1" spans="1:21" ht="57" customHeight="1">
      <c r="A1" s="11" t="s">
        <v>44</v>
      </c>
    </row>
    <row r="2" spans="1:21" ht="18" customHeight="1">
      <c r="A2" s="178">
        <f ca="1">TODAY()</f>
        <v>45751</v>
      </c>
    </row>
    <row r="3" spans="1:21"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21" ht="18" customHeight="1">
      <c r="A4" s="11">
        <f ca="1">MONTH(A2)</f>
        <v>4</v>
      </c>
      <c r="F4" s="36"/>
    </row>
    <row r="5" spans="1:21" ht="18" customHeight="1">
      <c r="F5" s="36"/>
    </row>
    <row r="6" spans="1:21" ht="18" customHeight="1">
      <c r="F6" s="18" t="s">
        <v>30</v>
      </c>
      <c r="G6" s="57"/>
      <c r="H6" s="57" t="s">
        <v>48</v>
      </c>
      <c r="I6" s="57"/>
      <c r="J6" s="57"/>
      <c r="K6" s="57"/>
      <c r="L6" s="57"/>
      <c r="M6" s="57"/>
      <c r="N6" s="57"/>
      <c r="O6" s="64"/>
    </row>
    <row r="7" spans="1:21" ht="18" customHeight="1">
      <c r="F7" s="86"/>
      <c r="G7" s="48"/>
      <c r="H7" s="39"/>
      <c r="I7" s="39"/>
      <c r="J7" s="39"/>
      <c r="K7" s="39"/>
      <c r="L7" s="193"/>
      <c r="M7" s="194"/>
      <c r="N7" s="194"/>
    </row>
    <row r="8" spans="1:21" ht="20.100000000000001" customHeight="1">
      <c r="F8" s="68"/>
      <c r="G8" s="49" t="s">
        <v>92</v>
      </c>
      <c r="H8" s="49" t="str">
        <f ca="1">CONCATENATE(H3)</f>
        <v>2024</v>
      </c>
      <c r="I8" s="49" t="str">
        <f ca="1">CONCATENATE(I3," s")</f>
        <v>2025 s</v>
      </c>
      <c r="J8" s="49" t="str">
        <f t="shared" ref="J8:K8" ca="1" si="4">CONCATENATE(J3," f")</f>
        <v>2026 f</v>
      </c>
      <c r="K8" s="49" t="str">
        <f t="shared" ca="1" si="4"/>
        <v>2027 f</v>
      </c>
      <c r="L8" s="49" t="str">
        <f ca="1">CONCATENATE(L3," z")</f>
        <v>2028 z</v>
      </c>
      <c r="M8" s="49" t="str">
        <f t="shared" ref="M8:N8" ca="1" si="5">CONCATENATE(M3," z")</f>
        <v>2029 z</v>
      </c>
      <c r="N8" s="49" t="str">
        <f t="shared" ca="1" si="5"/>
        <v>2030 z</v>
      </c>
      <c r="O8" s="153" t="s">
        <v>190</v>
      </c>
    </row>
    <row r="9" spans="1:21" ht="27.95" customHeight="1">
      <c r="F9" s="51" t="s">
        <v>191</v>
      </c>
      <c r="G9" s="40" t="s">
        <v>48</v>
      </c>
      <c r="H9" s="43"/>
      <c r="I9" s="43"/>
      <c r="J9" s="43"/>
      <c r="K9" s="43"/>
      <c r="L9" s="43"/>
      <c r="M9" s="43"/>
      <c r="N9" s="43"/>
    </row>
    <row r="10" spans="1:21" ht="20.100000000000001" customHeight="1">
      <c r="F10" s="36" t="s">
        <v>192</v>
      </c>
      <c r="G10" s="40"/>
      <c r="H10" s="43"/>
      <c r="I10" s="43"/>
      <c r="J10" s="43"/>
      <c r="K10" s="43"/>
      <c r="L10" s="43"/>
      <c r="M10" s="43"/>
      <c r="N10" s="43"/>
    </row>
    <row r="11" spans="1:21" ht="27.95" customHeight="1">
      <c r="F11" s="36" t="s">
        <v>111</v>
      </c>
      <c r="G11" s="40"/>
      <c r="H11" s="87"/>
      <c r="I11" s="87"/>
      <c r="J11" s="87"/>
      <c r="K11" s="87"/>
      <c r="L11" s="87"/>
      <c r="M11" s="87"/>
      <c r="N11" s="87"/>
    </row>
    <row r="12" spans="1:21" ht="20.100000000000001" customHeight="1">
      <c r="F12" s="36" t="s">
        <v>193</v>
      </c>
      <c r="G12" s="40" t="s">
        <v>120</v>
      </c>
      <c r="H12" s="116">
        <v>92.626715192168206</v>
      </c>
      <c r="I12" s="116">
        <v>84.994754978554496</v>
      </c>
      <c r="J12" s="116">
        <v>80.183301232671695</v>
      </c>
      <c r="K12" s="116">
        <v>77.119550276258806</v>
      </c>
      <c r="L12" s="116">
        <v>76.249670646938199</v>
      </c>
      <c r="M12" s="116">
        <v>76.249670646938199</v>
      </c>
      <c r="N12" s="116">
        <v>76.249670646938199</v>
      </c>
      <c r="O12" s="151">
        <f>((N12/H12)^(1/6)-1)*100</f>
        <v>-3.1907286120462008</v>
      </c>
    </row>
    <row r="13" spans="1:21" ht="20.100000000000001" customHeight="1">
      <c r="F13" s="36" t="s">
        <v>194</v>
      </c>
      <c r="G13" s="40" t="s">
        <v>120</v>
      </c>
      <c r="H13" s="116">
        <v>94.509249496011606</v>
      </c>
      <c r="I13" s="116">
        <v>84.994754978554596</v>
      </c>
      <c r="J13" s="116">
        <v>78.571023823807195</v>
      </c>
      <c r="K13" s="116">
        <v>74.010946498039303</v>
      </c>
      <c r="L13" s="116">
        <v>71.654897285135405</v>
      </c>
      <c r="M13" s="116">
        <v>70.165288216303097</v>
      </c>
      <c r="N13" s="116">
        <v>68.706646119192399</v>
      </c>
      <c r="O13" s="151">
        <f t="shared" ref="O13:O19" si="6">((N13/H13)^(1/6)-1)*100</f>
        <v>-5.1754611923532368</v>
      </c>
      <c r="P13" s="89"/>
      <c r="Q13" s="89"/>
      <c r="R13" s="89"/>
      <c r="S13" s="89"/>
      <c r="T13" s="89"/>
      <c r="U13" s="89"/>
    </row>
    <row r="14" spans="1:21" ht="27.95" customHeight="1">
      <c r="F14" s="36" t="s">
        <v>195</v>
      </c>
      <c r="G14" s="40"/>
      <c r="H14" s="116"/>
      <c r="I14" s="116"/>
      <c r="J14" s="116"/>
      <c r="K14" s="116"/>
      <c r="L14" s="116"/>
      <c r="M14" s="116"/>
      <c r="N14" s="116"/>
      <c r="O14" s="151"/>
    </row>
    <row r="15" spans="1:21" ht="20.100000000000001" customHeight="1">
      <c r="F15" s="36" t="s">
        <v>193</v>
      </c>
      <c r="G15" s="40" t="s">
        <v>120</v>
      </c>
      <c r="H15" s="116">
        <v>253.99548497344901</v>
      </c>
      <c r="I15" s="116">
        <v>201.63153812141999</v>
      </c>
      <c r="J15" s="116">
        <v>204.94166069937299</v>
      </c>
      <c r="K15" s="116">
        <v>201.60440634020199</v>
      </c>
      <c r="L15" s="116">
        <v>197.963765221107</v>
      </c>
      <c r="M15" s="116">
        <v>199.80503153843199</v>
      </c>
      <c r="N15" s="116">
        <v>202.75</v>
      </c>
      <c r="O15" s="151">
        <f t="shared" si="6"/>
        <v>-3.6860610921135684</v>
      </c>
    </row>
    <row r="16" spans="1:21" ht="20.100000000000001" customHeight="1">
      <c r="F16" s="36" t="s">
        <v>194</v>
      </c>
      <c r="G16" s="40" t="s">
        <v>120</v>
      </c>
      <c r="H16" s="116">
        <v>259.07539467291798</v>
      </c>
      <c r="I16" s="116">
        <v>201.63153812141999</v>
      </c>
      <c r="J16" s="116">
        <v>200.820817523785</v>
      </c>
      <c r="K16" s="116">
        <v>193.47795569299399</v>
      </c>
      <c r="L16" s="116">
        <v>186.03455126749</v>
      </c>
      <c r="M16" s="116">
        <v>183.86148433186099</v>
      </c>
      <c r="N16" s="116">
        <v>182.69288749020501</v>
      </c>
      <c r="O16" s="151">
        <f t="shared" si="6"/>
        <v>-5.6556466909070906</v>
      </c>
    </row>
    <row r="17" spans="6:18" ht="15.75" customHeight="1">
      <c r="F17" s="36" t="s">
        <v>196</v>
      </c>
      <c r="H17" s="116"/>
      <c r="I17" s="116"/>
      <c r="J17" s="116"/>
      <c r="K17" s="116"/>
      <c r="L17" s="116"/>
      <c r="M17" s="116"/>
      <c r="N17" s="116"/>
      <c r="O17" s="151"/>
    </row>
    <row r="18" spans="6:18" ht="16.5" customHeight="1">
      <c r="F18" s="36" t="s">
        <v>193</v>
      </c>
      <c r="G18" s="40" t="s">
        <v>120</v>
      </c>
      <c r="H18" s="116">
        <v>244.48466447013001</v>
      </c>
      <c r="I18" s="116">
        <v>201.220830349686</v>
      </c>
      <c r="J18" s="116">
        <v>204.94166069937299</v>
      </c>
      <c r="K18" s="116">
        <v>201.30101958027799</v>
      </c>
      <c r="L18" s="116">
        <v>197.66037846118201</v>
      </c>
      <c r="M18" s="116">
        <v>200</v>
      </c>
      <c r="N18" s="116">
        <v>203</v>
      </c>
      <c r="O18" s="151">
        <f t="shared" si="6"/>
        <v>-3.0515799506703356</v>
      </c>
    </row>
    <row r="19" spans="6:18" ht="15.75" customHeight="1">
      <c r="F19" s="36" t="s">
        <v>194</v>
      </c>
      <c r="G19" s="40" t="s">
        <v>120</v>
      </c>
      <c r="H19" s="116">
        <v>249.37435775953301</v>
      </c>
      <c r="I19" s="116">
        <v>201.220830349686</v>
      </c>
      <c r="J19" s="116">
        <v>200.820817523785</v>
      </c>
      <c r="K19" s="116">
        <v>193.18679811781999</v>
      </c>
      <c r="L19" s="116">
        <v>185.749446467225</v>
      </c>
      <c r="M19" s="116">
        <v>184.04089518285801</v>
      </c>
      <c r="N19" s="116">
        <v>182.918156155421</v>
      </c>
      <c r="O19" s="151">
        <f t="shared" si="6"/>
        <v>-5.0341404618500114</v>
      </c>
    </row>
    <row r="20" spans="6:18" ht="14.25">
      <c r="F20" s="36"/>
      <c r="G20" s="40"/>
      <c r="H20" s="71"/>
      <c r="I20" s="71"/>
      <c r="J20" s="71"/>
      <c r="K20" s="71"/>
      <c r="L20" s="71"/>
      <c r="M20" s="71"/>
      <c r="N20" s="71"/>
    </row>
    <row r="21" spans="6:18" ht="14.25">
      <c r="F21" s="36"/>
      <c r="H21" s="176" t="str">
        <f t="shared" ref="H21:N21" ca="1" si="7">CONCATENATE(H$3-1,"-",RIGHT(H$3,2))</f>
        <v>2023-24</v>
      </c>
      <c r="I21" s="176" t="str">
        <f t="shared" ca="1" si="7"/>
        <v>2024-25</v>
      </c>
      <c r="J21" s="176" t="str">
        <f t="shared" ca="1" si="7"/>
        <v>2025-26</v>
      </c>
      <c r="K21" s="176" t="str">
        <f t="shared" ca="1" si="7"/>
        <v>2026-27</v>
      </c>
      <c r="L21" s="176" t="str">
        <f t="shared" ca="1" si="7"/>
        <v>2027-28</v>
      </c>
      <c r="M21" s="176" t="str">
        <f t="shared" ca="1" si="7"/>
        <v>2028-29</v>
      </c>
      <c r="N21" s="176" t="str">
        <f t="shared" ca="1" si="7"/>
        <v>2029-30</v>
      </c>
    </row>
    <row r="22" spans="6:18" ht="14.25">
      <c r="F22" s="36"/>
    </row>
    <row r="23" spans="6:18" ht="14.25">
      <c r="F23" s="36"/>
      <c r="O23" s="57"/>
    </row>
    <row r="24" spans="6:18" ht="17.25" customHeight="1">
      <c r="F24" s="36"/>
      <c r="G24" s="39"/>
      <c r="H24" s="39"/>
      <c r="I24" s="39"/>
      <c r="J24" s="39"/>
      <c r="K24" s="39"/>
      <c r="L24" s="154"/>
      <c r="M24" s="155"/>
      <c r="N24" s="155"/>
      <c r="R24" s="90"/>
    </row>
    <row r="25" spans="6:18" ht="20.100000000000001" customHeight="1">
      <c r="F25" s="36"/>
      <c r="G25" s="49" t="s">
        <v>92</v>
      </c>
      <c r="H25" s="50" t="str">
        <f ca="1">CONCATENATE(H$3-1,"–",RIGHT(H$3,2))</f>
        <v>2023–24</v>
      </c>
      <c r="I25" s="50" t="str">
        <f ca="1">CONCATENATE(CONCATENATE(I$3-1,"–",RIGHT(I$3,2)),IF($A$4&gt;6,""," s"))</f>
        <v>2024–25 s</v>
      </c>
      <c r="J25" s="50" t="str">
        <f ca="1">CONCATENATE(CONCATENATE(J$3-1,"–",RIGHT(J$3,2))," f")</f>
        <v>2025–26 f</v>
      </c>
      <c r="K25" s="50" t="str">
        <f ca="1">CONCATENATE(CONCATENATE(K$3-1,"–",RIGHT(K$3,2))," f")</f>
        <v>2026–27 f</v>
      </c>
      <c r="L25" s="50" t="str">
        <f ca="1">CONCATENATE(CONCATENATE(L$3-1,"–",RIGHT(L$3,2))," z")</f>
        <v>2027–28 z</v>
      </c>
      <c r="M25" s="50" t="str">
        <f t="shared" ref="M25:N25" ca="1" si="8">CONCATENATE(CONCATENATE(M$3-1,"–",RIGHT(M$3,2))," z")</f>
        <v>2028–29 z</v>
      </c>
      <c r="N25" s="50" t="str">
        <f t="shared" ca="1" si="8"/>
        <v>2029–30 z</v>
      </c>
      <c r="O25" s="153" t="s">
        <v>190</v>
      </c>
      <c r="R25" s="90"/>
    </row>
    <row r="26" spans="6:18" ht="20.100000000000001" customHeight="1">
      <c r="F26" s="51" t="s">
        <v>53</v>
      </c>
      <c r="G26" s="40"/>
      <c r="H26" s="43"/>
      <c r="I26" s="43"/>
      <c r="J26" s="43"/>
      <c r="K26" s="43"/>
      <c r="L26" s="43"/>
      <c r="M26" s="43"/>
      <c r="N26" s="43"/>
      <c r="R26" s="91"/>
    </row>
    <row r="27" spans="6:18" ht="20.100000000000001" customHeight="1">
      <c r="F27" s="36" t="s">
        <v>197</v>
      </c>
      <c r="G27" s="40" t="s">
        <v>48</v>
      </c>
      <c r="H27" s="43"/>
      <c r="I27" s="43"/>
      <c r="J27" s="43"/>
      <c r="K27" s="43"/>
      <c r="L27" s="43"/>
      <c r="M27" s="43"/>
      <c r="N27" s="43"/>
      <c r="R27" s="91"/>
    </row>
    <row r="28" spans="6:18" ht="20.100000000000001" customHeight="1">
      <c r="F28" s="36" t="s">
        <v>198</v>
      </c>
      <c r="G28" s="40" t="s">
        <v>112</v>
      </c>
      <c r="H28" s="116">
        <v>5.0484260000000001</v>
      </c>
      <c r="I28" s="116">
        <v>5.1338439999999999</v>
      </c>
      <c r="J28" s="116">
        <v>5.46</v>
      </c>
      <c r="K28" s="116">
        <v>5.4336000000000002</v>
      </c>
      <c r="L28" s="116">
        <v>5.69</v>
      </c>
      <c r="M28" s="116">
        <v>5.89</v>
      </c>
      <c r="N28" s="116">
        <v>6.0830000000000002</v>
      </c>
      <c r="O28" s="151">
        <f t="shared" ref="O28:O30" si="9">((N28/H28)^(1/6)-1)*100</f>
        <v>3.155796550374701</v>
      </c>
      <c r="R28" s="91"/>
    </row>
    <row r="29" spans="6:18" ht="20.100000000000001" customHeight="1">
      <c r="F29" s="36" t="s">
        <v>111</v>
      </c>
      <c r="G29" s="40" t="s">
        <v>112</v>
      </c>
      <c r="H29" s="116">
        <v>958.22560690175806</v>
      </c>
      <c r="I29" s="116">
        <v>968.721399296306</v>
      </c>
      <c r="J29" s="116">
        <v>997.17507801830595</v>
      </c>
      <c r="K29" s="116">
        <v>1011.23586578586</v>
      </c>
      <c r="L29" s="116">
        <v>1020.8499256210901</v>
      </c>
      <c r="M29" s="116">
        <v>1018.77841469988</v>
      </c>
      <c r="N29" s="116">
        <v>1017.8583657058</v>
      </c>
      <c r="O29" s="151">
        <f t="shared" si="9"/>
        <v>1.0112928403579469</v>
      </c>
      <c r="R29" s="91"/>
    </row>
    <row r="30" spans="6:18" ht="20.100000000000001" customHeight="1">
      <c r="F30" s="46" t="s">
        <v>115</v>
      </c>
      <c r="G30" s="40" t="s">
        <v>112</v>
      </c>
      <c r="H30" s="116">
        <v>157.46460931383101</v>
      </c>
      <c r="I30" s="116">
        <v>160.25178501071201</v>
      </c>
      <c r="J30" s="116">
        <v>168.089499221968</v>
      </c>
      <c r="K30" s="116">
        <v>177.966884582022</v>
      </c>
      <c r="L30" s="116">
        <v>178.56205973787399</v>
      </c>
      <c r="M30" s="116">
        <v>178.351646594964</v>
      </c>
      <c r="N30" s="116">
        <v>173.777158460777</v>
      </c>
      <c r="O30" s="151">
        <f t="shared" si="9"/>
        <v>1.6564537118394229</v>
      </c>
      <c r="R30" s="91"/>
    </row>
    <row r="31" spans="6:18" ht="27.95" customHeight="1">
      <c r="F31" s="36" t="s">
        <v>199</v>
      </c>
      <c r="G31" s="40"/>
      <c r="H31" s="43"/>
      <c r="I31" s="43"/>
      <c r="J31" s="43"/>
      <c r="K31" s="43"/>
      <c r="L31" s="55"/>
      <c r="M31" s="55"/>
      <c r="N31" s="55"/>
      <c r="R31" s="91"/>
    </row>
    <row r="32" spans="6:18" ht="20.100000000000001" customHeight="1">
      <c r="F32" s="36" t="s">
        <v>200</v>
      </c>
      <c r="G32" s="40" t="s">
        <v>112</v>
      </c>
      <c r="H32" s="116">
        <v>1.082030544</v>
      </c>
      <c r="I32" s="116">
        <v>1.0359517596224499</v>
      </c>
      <c r="J32" s="116">
        <v>1.11128049701313</v>
      </c>
      <c r="K32" s="116">
        <v>1.08253160523315</v>
      </c>
      <c r="L32" s="116">
        <v>1.08174221733133</v>
      </c>
      <c r="M32" s="116">
        <v>1.08943512988113</v>
      </c>
      <c r="N32" s="116">
        <v>1.0866330231474399</v>
      </c>
      <c r="O32" s="151">
        <f t="shared" ref="O32:O40" si="10">((N32/H32)^(1/6)-1)*100</f>
        <v>7.0767306691821297E-2</v>
      </c>
      <c r="R32" s="91"/>
    </row>
    <row r="33" spans="4:23" ht="20.100000000000001" customHeight="1">
      <c r="F33" s="36" t="s">
        <v>201</v>
      </c>
      <c r="G33" s="40" t="s">
        <v>96</v>
      </c>
      <c r="H33" s="116">
        <v>1373.1073699999999</v>
      </c>
      <c r="I33" s="116">
        <v>1227.33011886605</v>
      </c>
      <c r="J33" s="116">
        <v>1341.41251656179</v>
      </c>
      <c r="K33" s="116">
        <v>1253.73617597559</v>
      </c>
      <c r="L33" s="116">
        <v>1224.3549802023399</v>
      </c>
      <c r="M33" s="116">
        <v>1218.32396648807</v>
      </c>
      <c r="N33" s="116">
        <v>1200.68610891705</v>
      </c>
      <c r="O33" s="151">
        <f t="shared" si="10"/>
        <v>-2.2115644959686875</v>
      </c>
      <c r="R33" s="91"/>
    </row>
    <row r="34" spans="4:23" ht="20.100000000000001" customHeight="1">
      <c r="F34" s="36" t="s">
        <v>202</v>
      </c>
      <c r="G34" s="40" t="s">
        <v>96</v>
      </c>
      <c r="H34" s="116">
        <v>1407.7028553221601</v>
      </c>
      <c r="I34" s="116">
        <v>1227.33011886605</v>
      </c>
      <c r="J34" s="116">
        <v>1297.93917271809</v>
      </c>
      <c r="K34" s="116">
        <v>1179.9354598397799</v>
      </c>
      <c r="L34" s="116">
        <v>1124.1792949123401</v>
      </c>
      <c r="M34" s="116">
        <v>1091.35778889877</v>
      </c>
      <c r="N34" s="116">
        <v>1049.3249166793901</v>
      </c>
      <c r="O34" s="151">
        <f t="shared" si="10"/>
        <v>-4.7789062488384104</v>
      </c>
      <c r="R34" s="91"/>
    </row>
    <row r="35" spans="4:23" ht="27.95" customHeight="1">
      <c r="F35" s="36" t="s">
        <v>111</v>
      </c>
      <c r="G35" s="34" t="s">
        <v>112</v>
      </c>
      <c r="H35" s="116">
        <v>898.25580279999997</v>
      </c>
      <c r="I35" s="116">
        <v>902.41911347715097</v>
      </c>
      <c r="J35" s="116">
        <v>923.92032932073903</v>
      </c>
      <c r="K35" s="116">
        <v>930.03362576325696</v>
      </c>
      <c r="L35" s="116">
        <v>938.87567659371905</v>
      </c>
      <c r="M35" s="116">
        <v>936.97050799948101</v>
      </c>
      <c r="N35" s="116">
        <v>936.12433893962395</v>
      </c>
      <c r="O35" s="151">
        <f t="shared" si="10"/>
        <v>0.69059740689090265</v>
      </c>
      <c r="R35" s="92"/>
    </row>
    <row r="36" spans="4:23" ht="20.100000000000001" customHeight="1">
      <c r="F36" s="36" t="s">
        <v>201</v>
      </c>
      <c r="G36" s="34" t="s">
        <v>96</v>
      </c>
      <c r="H36" s="116">
        <v>137849.69451500001</v>
      </c>
      <c r="I36" s="116">
        <v>116788.76788633601</v>
      </c>
      <c r="J36" s="116">
        <v>113083.04543998301</v>
      </c>
      <c r="K36" s="116">
        <v>103030.390424828</v>
      </c>
      <c r="L36" s="116">
        <v>97155.335817633502</v>
      </c>
      <c r="M36" s="116">
        <v>92607.760161152197</v>
      </c>
      <c r="N36" s="116">
        <v>92115.776561989202</v>
      </c>
      <c r="O36" s="151">
        <f t="shared" si="10"/>
        <v>-6.4978992880788784</v>
      </c>
      <c r="R36" s="92"/>
    </row>
    <row r="37" spans="4:23" ht="20.100000000000001" customHeight="1">
      <c r="F37" s="36" t="s">
        <v>202</v>
      </c>
      <c r="G37" s="34" t="s">
        <v>96</v>
      </c>
      <c r="H37" s="116">
        <v>141322.82209952301</v>
      </c>
      <c r="I37" s="116">
        <v>116788.76788633601</v>
      </c>
      <c r="J37" s="116">
        <v>109418.178699433</v>
      </c>
      <c r="K37" s="116">
        <v>96965.544612121506</v>
      </c>
      <c r="L37" s="116">
        <v>89206.168703122705</v>
      </c>
      <c r="M37" s="116">
        <v>82956.753001979494</v>
      </c>
      <c r="N37" s="116">
        <v>80503.454523137203</v>
      </c>
      <c r="O37" s="151">
        <f t="shared" si="10"/>
        <v>-8.9527074246592129</v>
      </c>
      <c r="R37" s="91"/>
    </row>
    <row r="38" spans="4:23" ht="27.95" customHeight="1">
      <c r="F38" s="36" t="s">
        <v>115</v>
      </c>
      <c r="G38" s="34" t="s">
        <v>112</v>
      </c>
      <c r="H38" s="116">
        <v>150.71244823999999</v>
      </c>
      <c r="I38" s="116">
        <v>155.80210723846</v>
      </c>
      <c r="J38" s="116">
        <v>163.09880628130401</v>
      </c>
      <c r="K38" s="116">
        <v>172.976191641356</v>
      </c>
      <c r="L38" s="116">
        <v>173.57136679720901</v>
      </c>
      <c r="M38" s="116">
        <v>173.36095365429799</v>
      </c>
      <c r="N38" s="116">
        <v>168.78646552011199</v>
      </c>
      <c r="O38" s="151">
        <f t="shared" si="10"/>
        <v>1.9056075062541922</v>
      </c>
      <c r="P38" s="89"/>
      <c r="Q38" s="89"/>
      <c r="R38" s="89"/>
      <c r="S38" s="89"/>
      <c r="T38" s="89"/>
      <c r="U38" s="89"/>
    </row>
    <row r="39" spans="4:23" ht="20.100000000000001" customHeight="1">
      <c r="F39" s="36" t="s">
        <v>201</v>
      </c>
      <c r="G39" s="34" t="s">
        <v>96</v>
      </c>
      <c r="H39" s="116">
        <v>54175.771870999997</v>
      </c>
      <c r="I39" s="116">
        <v>40608.4506712117</v>
      </c>
      <c r="J39" s="116">
        <v>38485.495086184499</v>
      </c>
      <c r="K39" s="116">
        <v>39555.285720570297</v>
      </c>
      <c r="L39" s="116">
        <v>38099.358990291701</v>
      </c>
      <c r="M39" s="116">
        <v>37838.316148721598</v>
      </c>
      <c r="N39" s="116">
        <v>37421.684751318098</v>
      </c>
      <c r="O39" s="151">
        <f t="shared" si="10"/>
        <v>-5.9801173701020893</v>
      </c>
      <c r="P39" s="89"/>
      <c r="Q39" s="89"/>
      <c r="R39" s="89"/>
      <c r="S39" s="89"/>
      <c r="T39" s="89"/>
      <c r="U39" s="89"/>
    </row>
    <row r="40" spans="4:23" ht="20.100000000000001" customHeight="1">
      <c r="F40" s="31" t="s">
        <v>202</v>
      </c>
      <c r="G40" s="34" t="s">
        <v>96</v>
      </c>
      <c r="H40" s="116">
        <v>55540.732224085797</v>
      </c>
      <c r="I40" s="116">
        <v>40608.4506712117</v>
      </c>
      <c r="J40" s="116">
        <v>37238.232860568001</v>
      </c>
      <c r="K40" s="116">
        <v>37226.878461472901</v>
      </c>
      <c r="L40" s="116">
        <v>34982.101775123898</v>
      </c>
      <c r="M40" s="116">
        <v>33895.041207108901</v>
      </c>
      <c r="N40" s="116">
        <v>32704.222978890099</v>
      </c>
      <c r="O40" s="151">
        <f t="shared" si="10"/>
        <v>-8.4485193752216414</v>
      </c>
    </row>
    <row r="41" spans="4:23" ht="9.9499999999999993" customHeight="1">
      <c r="F41" s="56"/>
      <c r="G41" s="57"/>
      <c r="H41" s="57"/>
      <c r="I41" s="57"/>
      <c r="J41" s="57"/>
      <c r="K41" s="57"/>
      <c r="L41" s="57"/>
      <c r="M41" s="57"/>
      <c r="N41" s="57"/>
      <c r="O41" s="64"/>
    </row>
    <row r="42" spans="4:23" ht="19.5" customHeight="1">
      <c r="K42" s="30"/>
    </row>
    <row r="43" spans="4:23" ht="18" customHeight="1">
      <c r="E43"/>
      <c r="F43" s="151" t="s">
        <v>70</v>
      </c>
      <c r="J43" s="93"/>
      <c r="K43" s="93"/>
      <c r="L43" s="93"/>
      <c r="M43" s="93"/>
      <c r="N43" s="93"/>
    </row>
    <row r="44" spans="4:23" ht="18" customHeight="1">
      <c r="E44" s="157" t="s">
        <v>71</v>
      </c>
      <c r="F44" s="158" t="s">
        <v>203</v>
      </c>
    </row>
    <row r="45" spans="4:23" ht="18" customHeight="1">
      <c r="E45" s="157" t="s">
        <v>73</v>
      </c>
      <c r="F45" s="158" t="str">
        <f>CONCATENATE("In ", A6, " US dollars.")</f>
        <v>In  US dollars.</v>
      </c>
      <c r="Q45" s="89"/>
      <c r="R45" s="89"/>
      <c r="S45" s="89"/>
      <c r="T45" s="89"/>
      <c r="U45" s="89"/>
      <c r="V45" s="89"/>
      <c r="W45" s="89"/>
    </row>
    <row r="46" spans="4:23" ht="18" customHeight="1">
      <c r="E46" s="157" t="s">
        <v>75</v>
      </c>
      <c r="F46" s="158" t="s">
        <v>204</v>
      </c>
    </row>
    <row r="47" spans="4:23" ht="18" customHeight="1">
      <c r="E47" s="157" t="s">
        <v>77</v>
      </c>
      <c r="F47" s="150" t="s">
        <v>205</v>
      </c>
    </row>
    <row r="48" spans="4:23" ht="18" customHeight="1">
      <c r="D48" s="94"/>
      <c r="E48" s="157" t="s">
        <v>79</v>
      </c>
      <c r="F48" s="158" t="s">
        <v>206</v>
      </c>
    </row>
    <row r="49" spans="4:15" ht="18" customHeight="1">
      <c r="D49" s="95"/>
      <c r="E49" s="157" t="s">
        <v>101</v>
      </c>
      <c r="F49" s="158" t="s">
        <v>102</v>
      </c>
    </row>
    <row r="50" spans="4:15" ht="18" customHeight="1">
      <c r="D50" s="95"/>
      <c r="E50" s="157" t="s">
        <v>103</v>
      </c>
      <c r="F50" s="150" t="s">
        <v>104</v>
      </c>
    </row>
    <row r="51" spans="4:15" ht="18" customHeight="1">
      <c r="D51" s="95"/>
      <c r="E51" s="157" t="s">
        <v>207</v>
      </c>
      <c r="F51" s="158" t="str">
        <f ca="1">CONCATENATE("In ", H25, " Australian dollars.")</f>
        <v>In 2023–24 Australian dollars.</v>
      </c>
    </row>
    <row r="52" spans="4:15" ht="18" customHeight="1">
      <c r="E52" s="157" t="s">
        <v>208</v>
      </c>
      <c r="F52" s="158" t="str">
        <f ca="1">CONCATENATE("Compound annual growth rate (per cent), for the period from ", $A$3 - 1, " to ", $A$3+ 5, " or for the equivalent financial years.")</f>
        <v>Compound annual growth rate (per cent), for the period from 2024 to 2030 or for the equivalent financial years.</v>
      </c>
    </row>
    <row r="53" spans="4:15" ht="18" customHeight="1">
      <c r="E53"/>
      <c r="F53" s="158" t="s">
        <v>209</v>
      </c>
      <c r="O53" s="30" t="s">
        <v>82</v>
      </c>
    </row>
    <row r="55" spans="4:15" ht="18" customHeight="1">
      <c r="J55" s="54"/>
      <c r="K55" s="54"/>
    </row>
  </sheetData>
  <mergeCells count="1">
    <mergeCell ref="L7:N7"/>
  </mergeCells>
  <pageMargins left="0" right="0" top="0" bottom="0" header="0" footer="0"/>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8222-3526-47BC-950B-EB1E99668578}">
  <sheetPr>
    <pageSetUpPr fitToPage="1"/>
  </sheetPr>
  <dimension ref="A1:O37"/>
  <sheetViews>
    <sheetView zoomScale="80" zoomScaleNormal="80" workbookViewId="0">
      <selection activeCell="N11" sqref="N11"/>
    </sheetView>
  </sheetViews>
  <sheetFormatPr defaultColWidth="10.28515625" defaultRowHeight="18" customHeight="1"/>
  <cols>
    <col min="1" max="1" width="16.7109375" style="30" customWidth="1"/>
    <col min="2" max="3" width="10.28515625" style="30"/>
    <col min="4" max="4" width="13.28515625" style="30" bestFit="1" customWidth="1"/>
    <col min="5" max="5" width="3.7109375" style="30" customWidth="1"/>
    <col min="6" max="6" width="42.7109375" style="31" customWidth="1"/>
    <col min="7" max="7" width="14.42578125" style="31" customWidth="1"/>
    <col min="8" max="14" width="14.42578125" style="34" customWidth="1"/>
    <col min="15" max="16384" width="10.28515625" style="30"/>
  </cols>
  <sheetData>
    <row r="1" spans="1:15" ht="57" customHeight="1">
      <c r="A1" s="11" t="s">
        <v>44</v>
      </c>
    </row>
    <row r="2" spans="1:15" ht="18" customHeight="1">
      <c r="A2" s="178">
        <f ca="1">TODAY()</f>
        <v>45751</v>
      </c>
    </row>
    <row r="3" spans="1:15" ht="18" customHeight="1">
      <c r="A3" s="11">
        <f ca="1">YEAR(A2)</f>
        <v>2025</v>
      </c>
      <c r="F3" s="36"/>
      <c r="G3" s="36"/>
      <c r="H3" s="176">
        <f ca="1">A3-1</f>
        <v>2024</v>
      </c>
      <c r="I3" s="176">
        <f t="shared" ref="I3:K3" ca="1" si="0">H3+1</f>
        <v>2025</v>
      </c>
      <c r="J3" s="176">
        <f t="shared" ca="1" si="0"/>
        <v>2026</v>
      </c>
      <c r="K3" s="176">
        <f t="shared" ca="1" si="0"/>
        <v>2027</v>
      </c>
      <c r="L3" s="176">
        <f t="shared" ref="L3" ca="1" si="1">K3+1</f>
        <v>2028</v>
      </c>
      <c r="M3" s="176">
        <f t="shared" ref="M3:N3" ca="1" si="2">L3+1</f>
        <v>2029</v>
      </c>
      <c r="N3" s="176">
        <f t="shared" ca="1" si="2"/>
        <v>2030</v>
      </c>
    </row>
    <row r="4" spans="1:15" ht="18" customHeight="1">
      <c r="A4" s="11">
        <f ca="1">MONTH(A2)</f>
        <v>4</v>
      </c>
      <c r="F4" s="36"/>
      <c r="G4" s="36"/>
    </row>
    <row r="5" spans="1:15" ht="18" customHeight="1">
      <c r="F5" s="36"/>
      <c r="G5" s="36"/>
    </row>
    <row r="6" spans="1:15" ht="18" customHeight="1">
      <c r="F6" s="18" t="s">
        <v>31</v>
      </c>
      <c r="G6" s="18"/>
      <c r="I6" s="57" t="s">
        <v>48</v>
      </c>
      <c r="J6" s="57"/>
      <c r="K6" s="57"/>
      <c r="L6" s="57"/>
      <c r="M6" s="57"/>
      <c r="N6" s="57"/>
      <c r="O6" s="64"/>
    </row>
    <row r="7" spans="1:15" ht="18" customHeight="1">
      <c r="F7" s="86"/>
      <c r="G7" s="86"/>
      <c r="H7" s="39"/>
      <c r="I7" s="39"/>
      <c r="J7" s="39"/>
      <c r="K7" s="39"/>
      <c r="L7" s="154"/>
      <c r="M7" s="155"/>
      <c r="N7" s="155"/>
    </row>
    <row r="8" spans="1:15" ht="20.100000000000001" customHeight="1">
      <c r="F8" s="68"/>
      <c r="G8" s="68"/>
      <c r="H8" s="49" t="str">
        <f ca="1">CONCATENATE(H3, "")</f>
        <v>2024</v>
      </c>
      <c r="I8" s="49" t="str">
        <f ca="1">CONCATENATE(I3," s")</f>
        <v>2025 s</v>
      </c>
      <c r="J8" s="49" t="str">
        <f t="shared" ref="J8:K8" ca="1" si="3">CONCATENATE(J3," f")</f>
        <v>2026 f</v>
      </c>
      <c r="K8" s="49" t="str">
        <f t="shared" ca="1" si="3"/>
        <v>2027 f</v>
      </c>
      <c r="L8" s="49" t="str">
        <f ca="1">CONCATENATE(L3," z")</f>
        <v>2028 z</v>
      </c>
      <c r="M8" s="49" t="str">
        <f t="shared" ref="M8:N8" ca="1" si="4">CONCATENATE(M3," z")</f>
        <v>2029 z</v>
      </c>
      <c r="N8" s="49" t="str">
        <f t="shared" ca="1" si="4"/>
        <v>2030 z</v>
      </c>
      <c r="O8" s="153" t="s">
        <v>190</v>
      </c>
    </row>
    <row r="9" spans="1:15" ht="27.95" customHeight="1">
      <c r="F9" s="96" t="s">
        <v>210</v>
      </c>
      <c r="G9" s="96" t="s">
        <v>92</v>
      </c>
    </row>
    <row r="10" spans="1:15" ht="20.100000000000001" customHeight="1">
      <c r="F10" s="97" t="s">
        <v>211</v>
      </c>
      <c r="G10" s="97" t="s">
        <v>112</v>
      </c>
      <c r="H10" s="116">
        <v>884.39739958201505</v>
      </c>
      <c r="I10" s="116">
        <v>864.306509493524</v>
      </c>
      <c r="J10" s="116">
        <v>865.91792438513698</v>
      </c>
      <c r="K10" s="116">
        <v>864.87853158181599</v>
      </c>
      <c r="L10" s="116">
        <v>859.76512684182899</v>
      </c>
      <c r="M10" s="116">
        <v>854.59326977447097</v>
      </c>
      <c r="N10" s="116">
        <v>849.36229219977997</v>
      </c>
      <c r="O10" s="151">
        <f>((N10/H10)^(1/6)-1)*100</f>
        <v>-0.67141396334401415</v>
      </c>
    </row>
    <row r="11" spans="1:15" ht="20.100000000000001" customHeight="1">
      <c r="F11" s="97" t="s">
        <v>212</v>
      </c>
      <c r="G11" s="97" t="s">
        <v>112</v>
      </c>
      <c r="H11" s="116">
        <v>133.005133004133</v>
      </c>
      <c r="I11" s="116">
        <v>135.852401631389</v>
      </c>
      <c r="J11" s="116">
        <v>140.62057817856601</v>
      </c>
      <c r="K11" s="116">
        <v>144.18770835388199</v>
      </c>
      <c r="L11" s="116">
        <v>146.435946183715</v>
      </c>
      <c r="M11" s="116">
        <v>148.709884058884</v>
      </c>
      <c r="N11" s="116">
        <v>151.009815761623</v>
      </c>
      <c r="O11" s="151">
        <f t="shared" ref="O11:O28" si="5">((N11/H11)^(1/6)-1)*100</f>
        <v>2.1384969675831478</v>
      </c>
    </row>
    <row r="12" spans="1:15" ht="20.100000000000001" customHeight="1">
      <c r="F12" s="97" t="s">
        <v>61</v>
      </c>
      <c r="G12" s="97" t="s">
        <v>112</v>
      </c>
      <c r="H12" s="116">
        <v>99.072127171722897</v>
      </c>
      <c r="I12" s="116">
        <v>100.530798704356</v>
      </c>
      <c r="J12" s="116">
        <v>103.47924978730001</v>
      </c>
      <c r="K12" s="116">
        <v>105.747575524192</v>
      </c>
      <c r="L12" s="116">
        <v>107.45639669474799</v>
      </c>
      <c r="M12" s="116">
        <v>109.08475173354999</v>
      </c>
      <c r="N12" s="116">
        <v>111.031720816545</v>
      </c>
      <c r="O12" s="151">
        <f t="shared" si="5"/>
        <v>1.9176177572139741</v>
      </c>
    </row>
    <row r="13" spans="1:15" ht="20.100000000000001" customHeight="1">
      <c r="F13" s="97" t="s">
        <v>67</v>
      </c>
      <c r="G13" s="97" t="s">
        <v>112</v>
      </c>
      <c r="H13" s="116">
        <v>146.79349858617601</v>
      </c>
      <c r="I13" s="116">
        <v>154.17676782994599</v>
      </c>
      <c r="J13" s="116">
        <v>162.318328138791</v>
      </c>
      <c r="K13" s="116">
        <v>168.935276415473</v>
      </c>
      <c r="L13" s="116">
        <v>174.86640852486099</v>
      </c>
      <c r="M13" s="116">
        <v>185.36534056274601</v>
      </c>
      <c r="N13" s="116">
        <v>195.984287941433</v>
      </c>
      <c r="O13" s="151">
        <f t="shared" si="5"/>
        <v>4.9346872180145995</v>
      </c>
    </row>
    <row r="14" spans="1:15" ht="20.100000000000001" customHeight="1">
      <c r="F14" s="97" t="s">
        <v>57</v>
      </c>
      <c r="G14" s="97" t="s">
        <v>112</v>
      </c>
      <c r="H14" s="116">
        <v>56.3389874368522</v>
      </c>
      <c r="I14" s="116">
        <v>56.386085239668297</v>
      </c>
      <c r="J14" s="116">
        <v>56.735028039892804</v>
      </c>
      <c r="K14" s="116">
        <v>57.6497284040409</v>
      </c>
      <c r="L14" s="116">
        <v>58.3087336987359</v>
      </c>
      <c r="M14" s="116">
        <v>58.975272211547598</v>
      </c>
      <c r="N14" s="116">
        <v>59.649430056162203</v>
      </c>
      <c r="O14" s="151">
        <f t="shared" si="5"/>
        <v>0.95617245935466499</v>
      </c>
    </row>
    <row r="15" spans="1:15" ht="20.100000000000001" customHeight="1">
      <c r="F15" s="97" t="s">
        <v>59</v>
      </c>
      <c r="G15" s="97" t="s">
        <v>112</v>
      </c>
      <c r="H15" s="116">
        <v>50.902314475686502</v>
      </c>
      <c r="I15" s="116">
        <v>51.93521744321</v>
      </c>
      <c r="J15" s="116">
        <v>53.393467788234602</v>
      </c>
      <c r="K15" s="116">
        <v>54.254294443589302</v>
      </c>
      <c r="L15" s="116">
        <v>54.874485870124403</v>
      </c>
      <c r="M15" s="116">
        <v>55.501766825875499</v>
      </c>
      <c r="N15" s="116">
        <v>56.136218352634401</v>
      </c>
      <c r="O15" s="151">
        <f t="shared" si="5"/>
        <v>1.6445904931568389</v>
      </c>
    </row>
    <row r="16" spans="1:15" ht="20.100000000000001" customHeight="1">
      <c r="F16" s="97" t="s">
        <v>213</v>
      </c>
      <c r="G16" s="97" t="s">
        <v>112</v>
      </c>
      <c r="H16" s="116">
        <v>45.348105406172799</v>
      </c>
      <c r="I16" s="116">
        <v>44.766506658495601</v>
      </c>
      <c r="J16" s="116">
        <v>44.778684819079999</v>
      </c>
      <c r="K16" s="116">
        <v>46.000621173483303</v>
      </c>
      <c r="L16" s="116">
        <v>47.026463250311899</v>
      </c>
      <c r="M16" s="116">
        <v>48.064031928095297</v>
      </c>
      <c r="N16" s="116">
        <v>49.113461255897398</v>
      </c>
      <c r="O16" s="151">
        <f t="shared" si="5"/>
        <v>1.3382886238599179</v>
      </c>
    </row>
    <row r="17" spans="5:15" ht="20.100000000000001" customHeight="1">
      <c r="F17" s="97" t="s">
        <v>214</v>
      </c>
      <c r="G17" s="97" t="s">
        <v>112</v>
      </c>
      <c r="H17" s="116">
        <v>26.708497507227001</v>
      </c>
      <c r="I17" s="116">
        <v>27.478231832932298</v>
      </c>
      <c r="J17" s="116">
        <v>28.0381379958297</v>
      </c>
      <c r="K17" s="116">
        <v>28.490177871738201</v>
      </c>
      <c r="L17" s="116">
        <v>28.815854654336299</v>
      </c>
      <c r="M17" s="116">
        <v>29.1452543117861</v>
      </c>
      <c r="N17" s="116">
        <v>29.4784194009967</v>
      </c>
      <c r="O17" s="151">
        <f t="shared" si="5"/>
        <v>1.65820944857904</v>
      </c>
    </row>
    <row r="18" spans="5:15" ht="27.95" customHeight="1">
      <c r="F18" s="98" t="s">
        <v>215</v>
      </c>
      <c r="G18" s="97" t="s">
        <v>112</v>
      </c>
      <c r="H18" s="116">
        <v>1824.5797783918399</v>
      </c>
      <c r="I18" s="116">
        <v>1829.34364953463</v>
      </c>
      <c r="J18" s="116">
        <v>1866.6190022450601</v>
      </c>
      <c r="K18" s="116">
        <v>1896.71323397574</v>
      </c>
      <c r="L18" s="116">
        <v>1918.39493306282</v>
      </c>
      <c r="M18" s="116">
        <v>1940.3244798829501</v>
      </c>
      <c r="N18" s="116">
        <v>1962.5047076319499</v>
      </c>
      <c r="O18" s="151">
        <f t="shared" si="5"/>
        <v>1.2219365017398509</v>
      </c>
    </row>
    <row r="19" spans="5:15" ht="33.950000000000003" customHeight="1">
      <c r="F19" s="96" t="s">
        <v>216</v>
      </c>
      <c r="G19" s="97"/>
      <c r="H19" s="52"/>
      <c r="I19" s="52"/>
      <c r="J19" s="52"/>
      <c r="K19" s="52"/>
      <c r="L19" s="52"/>
      <c r="M19" s="52"/>
      <c r="N19" s="52"/>
      <c r="O19" s="91"/>
    </row>
    <row r="20" spans="5:15" ht="20.100000000000001" customHeight="1">
      <c r="F20" s="97" t="s">
        <v>211</v>
      </c>
      <c r="G20" s="97" t="s">
        <v>112</v>
      </c>
      <c r="H20" s="116">
        <v>1005.09</v>
      </c>
      <c r="I20" s="116">
        <v>975.016418111956</v>
      </c>
      <c r="J20" s="116">
        <v>962.80134524350103</v>
      </c>
      <c r="K20" s="116">
        <v>960.89500046605997</v>
      </c>
      <c r="L20" s="116">
        <v>958.687190000805</v>
      </c>
      <c r="M20" s="116">
        <v>955.22821440303801</v>
      </c>
      <c r="N20" s="116">
        <v>949.55204135891699</v>
      </c>
      <c r="O20" s="151">
        <f t="shared" si="5"/>
        <v>-0.94289379386761629</v>
      </c>
    </row>
    <row r="21" spans="5:15" ht="20.100000000000001" customHeight="1">
      <c r="F21" s="97" t="s">
        <v>212</v>
      </c>
      <c r="G21" s="97" t="s">
        <v>112</v>
      </c>
      <c r="H21" s="116">
        <v>129.49257900000001</v>
      </c>
      <c r="I21" s="116">
        <v>132.48309894502901</v>
      </c>
      <c r="J21" s="116">
        <v>135.54089782132499</v>
      </c>
      <c r="K21" s="116">
        <v>139.24341402044001</v>
      </c>
      <c r="L21" s="116">
        <v>142.807311548104</v>
      </c>
      <c r="M21" s="116">
        <v>144.72855515968999</v>
      </c>
      <c r="N21" s="116">
        <v>146.33820296696899</v>
      </c>
      <c r="O21" s="151">
        <f t="shared" si="5"/>
        <v>2.0591952459082297</v>
      </c>
    </row>
    <row r="22" spans="5:15" ht="20.100000000000001" customHeight="1">
      <c r="F22" s="97" t="s">
        <v>67</v>
      </c>
      <c r="G22" s="97" t="s">
        <v>112</v>
      </c>
      <c r="H22" s="116">
        <v>149.58699999999999</v>
      </c>
      <c r="I22" s="116">
        <v>158.87604884748001</v>
      </c>
      <c r="J22" s="116">
        <v>169.44457975654899</v>
      </c>
      <c r="K22" s="116">
        <v>179.57295684807599</v>
      </c>
      <c r="L22" s="116">
        <v>189.589811327159</v>
      </c>
      <c r="M22" s="116">
        <v>200.776642647275</v>
      </c>
      <c r="N22" s="116">
        <v>211.616016553279</v>
      </c>
      <c r="O22" s="151">
        <f t="shared" si="5"/>
        <v>5.9519889471974841</v>
      </c>
    </row>
    <row r="23" spans="5:15" ht="20.100000000000001" customHeight="1">
      <c r="F23" s="97" t="s">
        <v>57</v>
      </c>
      <c r="G23" s="97" t="s">
        <v>112</v>
      </c>
      <c r="H23" s="116">
        <v>84.009150000000005</v>
      </c>
      <c r="I23" s="116">
        <v>84.002999752887902</v>
      </c>
      <c r="J23" s="116">
        <v>83.473713824732698</v>
      </c>
      <c r="K23" s="116">
        <v>83.322219126610506</v>
      </c>
      <c r="L23" s="116">
        <v>83.058043728501204</v>
      </c>
      <c r="M23" s="116">
        <v>82.684652063608695</v>
      </c>
      <c r="N23" s="116">
        <v>82.118603274942302</v>
      </c>
      <c r="O23" s="151">
        <f t="shared" si="5"/>
        <v>-0.37863366515188401</v>
      </c>
    </row>
    <row r="24" spans="5:15" ht="20.100000000000001" customHeight="1">
      <c r="F24" s="97" t="s">
        <v>61</v>
      </c>
      <c r="G24" s="97" t="s">
        <v>112</v>
      </c>
      <c r="H24" s="116">
        <v>79.451521999999997</v>
      </c>
      <c r="I24" s="116">
        <v>81.1457054134289</v>
      </c>
      <c r="J24" s="116">
        <v>82.893605686641394</v>
      </c>
      <c r="K24" s="116">
        <v>84.334824305914793</v>
      </c>
      <c r="L24" s="116">
        <v>85.682021874689099</v>
      </c>
      <c r="M24" s="116">
        <v>86.934744504203394</v>
      </c>
      <c r="N24" s="116">
        <v>88.351281584664505</v>
      </c>
      <c r="O24" s="151">
        <f t="shared" si="5"/>
        <v>1.7853104064202707</v>
      </c>
    </row>
    <row r="25" spans="5:15" ht="20.100000000000001" customHeight="1">
      <c r="F25" s="97" t="s">
        <v>213</v>
      </c>
      <c r="G25" s="97" t="s">
        <v>112</v>
      </c>
      <c r="H25" s="116">
        <v>70.69</v>
      </c>
      <c r="I25" s="116">
        <v>69.684824837909204</v>
      </c>
      <c r="J25" s="116">
        <v>68.841216785224404</v>
      </c>
      <c r="K25" s="116">
        <v>68.305924697209505</v>
      </c>
      <c r="L25" s="116">
        <v>67.673095392572506</v>
      </c>
      <c r="M25" s="116">
        <v>66.946590001919105</v>
      </c>
      <c r="N25" s="116">
        <v>66.059875971771504</v>
      </c>
      <c r="O25" s="151">
        <f t="shared" si="5"/>
        <v>-1.1226931918057903</v>
      </c>
    </row>
    <row r="26" spans="5:15" ht="20.100000000000001" customHeight="1">
      <c r="F26" s="97" t="s">
        <v>59</v>
      </c>
      <c r="G26" s="97" t="s">
        <v>112</v>
      </c>
      <c r="H26" s="116">
        <v>63.531443000000003</v>
      </c>
      <c r="I26" s="116">
        <v>63.626791910519401</v>
      </c>
      <c r="J26" s="116">
        <v>64.234814062183801</v>
      </c>
      <c r="K26" s="116">
        <v>65.141661392000103</v>
      </c>
      <c r="L26" s="116">
        <v>65.973293002123597</v>
      </c>
      <c r="M26" s="116">
        <v>66.729870877570605</v>
      </c>
      <c r="N26" s="116">
        <v>67.341495240970403</v>
      </c>
      <c r="O26" s="151">
        <f t="shared" si="5"/>
        <v>0.97542100553194011</v>
      </c>
    </row>
    <row r="27" spans="5:15" ht="20.100000000000001" customHeight="1">
      <c r="F27" s="97" t="s">
        <v>214</v>
      </c>
      <c r="G27" s="97" t="s">
        <v>112</v>
      </c>
      <c r="H27" s="116">
        <v>33.741329</v>
      </c>
      <c r="I27" s="116">
        <v>34.838858822510502</v>
      </c>
      <c r="J27" s="116">
        <v>36.617026422810603</v>
      </c>
      <c r="K27" s="116">
        <v>38.576969374719198</v>
      </c>
      <c r="L27" s="116">
        <v>40.510242484649098</v>
      </c>
      <c r="M27" s="116">
        <v>42.413407579705897</v>
      </c>
      <c r="N27" s="116">
        <v>44.2385952710232</v>
      </c>
      <c r="O27" s="151">
        <f t="shared" si="5"/>
        <v>4.6180266540194248</v>
      </c>
    </row>
    <row r="28" spans="5:15" ht="27.95" customHeight="1">
      <c r="F28" s="36" t="s">
        <v>217</v>
      </c>
      <c r="G28" s="97" t="s">
        <v>112</v>
      </c>
      <c r="H28" s="116">
        <v>1882.5943771</v>
      </c>
      <c r="I28" s="116">
        <v>1883.0906949514599</v>
      </c>
      <c r="J28" s="116">
        <v>1898.0350108654</v>
      </c>
      <c r="K28" s="116">
        <v>1921.98825764816</v>
      </c>
      <c r="L28" s="116">
        <v>1943.73542818341</v>
      </c>
      <c r="M28" s="116">
        <v>1963.2121041743901</v>
      </c>
      <c r="N28" s="116">
        <v>1978.3983150348499</v>
      </c>
      <c r="O28" s="151">
        <f t="shared" si="5"/>
        <v>0.8307109496079379</v>
      </c>
    </row>
    <row r="29" spans="5:15" ht="9.9499999999999993" customHeight="1">
      <c r="F29" s="56"/>
      <c r="G29" s="56"/>
      <c r="H29" s="57"/>
      <c r="I29" s="57"/>
      <c r="J29" s="57"/>
      <c r="K29" s="57"/>
      <c r="L29" s="57"/>
      <c r="M29" s="57"/>
      <c r="N29" s="57"/>
      <c r="O29" s="64"/>
    </row>
    <row r="30" spans="5:15" ht="9.9499999999999993" customHeight="1">
      <c r="K30" s="30"/>
    </row>
    <row r="31" spans="5:15" ht="18" customHeight="1">
      <c r="E31"/>
      <c r="F31" s="151" t="s">
        <v>70</v>
      </c>
      <c r="G31" s="28"/>
    </row>
    <row r="32" spans="5:15" ht="18" customHeight="1">
      <c r="E32" s="157" t="s">
        <v>208</v>
      </c>
      <c r="F32" s="158" t="str">
        <f ca="1">CONCATENATE("Compound annual growth rate (per cent), for the period from ", $A$3 - 1, " to ", $A$3+ 5, " or for the equivalent financial years.")</f>
        <v>Compound annual growth rate (per cent), for the period from 2024 to 2030 or for the equivalent financial years.</v>
      </c>
      <c r="G32" s="58"/>
    </row>
    <row r="33" spans="5:7" ht="18" customHeight="1">
      <c r="E33" s="157" t="s">
        <v>101</v>
      </c>
      <c r="F33" s="150" t="s">
        <v>102</v>
      </c>
      <c r="G33" s="58"/>
    </row>
    <row r="34" spans="5:7" ht="18" customHeight="1">
      <c r="E34" s="157" t="s">
        <v>103</v>
      </c>
      <c r="F34" s="150" t="s">
        <v>104</v>
      </c>
    </row>
    <row r="35" spans="5:7" ht="18" hidden="1" customHeight="1">
      <c r="E35"/>
      <c r="F35" s="150" t="s">
        <v>218</v>
      </c>
    </row>
    <row r="36" spans="5:7" ht="18" hidden="1" customHeight="1"/>
    <row r="37" spans="5:7" ht="18" hidden="1" customHeight="1"/>
  </sheetData>
  <pageMargins left="0" right="0" top="0" bottom="0" header="0" footer="0"/>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C663-E690-4909-BE58-9EA73FC57F43}">
  <sheetPr>
    <pageSetUpPr fitToPage="1"/>
  </sheetPr>
  <dimension ref="A1:P27"/>
  <sheetViews>
    <sheetView zoomScale="85" zoomScaleNormal="85" workbookViewId="0">
      <selection activeCell="K11" sqref="K11"/>
    </sheetView>
  </sheetViews>
  <sheetFormatPr defaultColWidth="10.28515625" defaultRowHeight="18" customHeight="1"/>
  <cols>
    <col min="1" max="1" width="16.7109375" style="30" customWidth="1"/>
    <col min="2" max="3" width="10.28515625" style="30"/>
    <col min="4" max="4" width="19" style="30" customWidth="1"/>
    <col min="5" max="5" width="3.5703125" style="30" customWidth="1"/>
    <col min="6" max="6" width="42.7109375" style="31" customWidth="1"/>
    <col min="7" max="7" width="14.42578125" style="31" customWidth="1"/>
    <col min="8" max="14" width="14.42578125" style="34" customWidth="1"/>
    <col min="15" max="16384" width="10.28515625" style="30"/>
  </cols>
  <sheetData>
    <row r="1" spans="1:16" ht="57" customHeight="1">
      <c r="A1" s="11" t="s">
        <v>44</v>
      </c>
    </row>
    <row r="2" spans="1:16" ht="18" customHeight="1">
      <c r="A2" s="178">
        <f ca="1">TODAY()</f>
        <v>45751</v>
      </c>
    </row>
    <row r="3" spans="1:16" ht="18" customHeight="1">
      <c r="A3" s="11">
        <f ca="1">YEAR(A2)</f>
        <v>2025</v>
      </c>
      <c r="F3" s="36"/>
      <c r="G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c r="O3" s="34"/>
      <c r="P3" s="34"/>
    </row>
    <row r="4" spans="1:16" ht="18" customHeight="1">
      <c r="A4" s="11">
        <f ca="1">MONTH(A2)</f>
        <v>4</v>
      </c>
      <c r="F4" s="36"/>
      <c r="G4" s="36"/>
    </row>
    <row r="5" spans="1:16" ht="18" customHeight="1">
      <c r="F5" s="36"/>
      <c r="G5" s="36"/>
    </row>
    <row r="6" spans="1:16" ht="18" customHeight="1">
      <c r="F6" s="18" t="s">
        <v>32</v>
      </c>
      <c r="G6" s="18"/>
      <c r="I6" s="57" t="s">
        <v>48</v>
      </c>
      <c r="J6" s="57"/>
      <c r="K6" s="57"/>
      <c r="L6" s="57"/>
      <c r="M6" s="57"/>
      <c r="N6" s="57"/>
      <c r="O6" s="64"/>
    </row>
    <row r="7" spans="1:16" ht="18" customHeight="1">
      <c r="F7" s="86"/>
      <c r="G7" s="86"/>
      <c r="H7" s="39"/>
      <c r="I7" s="39"/>
      <c r="J7" s="39"/>
      <c r="K7" s="39"/>
      <c r="L7" s="154"/>
      <c r="M7" s="155"/>
      <c r="N7" s="155"/>
      <c r="O7" s="79"/>
    </row>
    <row r="8" spans="1:16" ht="20.100000000000001" customHeight="1">
      <c r="F8" s="68"/>
      <c r="G8" s="68"/>
      <c r="H8" s="49" t="str">
        <f ca="1">CONCATENATE(H3,"")</f>
        <v>2024</v>
      </c>
      <c r="I8" s="49" t="str">
        <f ca="1">CONCATENATE(I3," s")</f>
        <v>2025 s</v>
      </c>
      <c r="J8" s="49" t="str">
        <f t="shared" ref="J8:K8" ca="1" si="4">CONCATENATE(J3," f")</f>
        <v>2026 f</v>
      </c>
      <c r="K8" s="49" t="str">
        <f t="shared" ca="1" si="4"/>
        <v>2027 f</v>
      </c>
      <c r="L8" s="49" t="str">
        <f ca="1">CONCATENATE(L3," z")</f>
        <v>2028 z</v>
      </c>
      <c r="M8" s="49" t="str">
        <f t="shared" ref="M8:N8" ca="1" si="5">CONCATENATE(M3," z")</f>
        <v>2029 z</v>
      </c>
      <c r="N8" s="49" t="str">
        <f t="shared" ca="1" si="5"/>
        <v>2030 z</v>
      </c>
      <c r="O8" s="153" t="s">
        <v>190</v>
      </c>
    </row>
    <row r="9" spans="1:16" ht="27.95" customHeight="1">
      <c r="F9" s="96" t="s">
        <v>219</v>
      </c>
      <c r="G9" s="96" t="s">
        <v>92</v>
      </c>
      <c r="H9" s="49"/>
      <c r="I9" s="49"/>
      <c r="J9" s="49"/>
      <c r="K9" s="49"/>
      <c r="L9" s="49"/>
      <c r="M9" s="49"/>
      <c r="N9" s="49"/>
    </row>
    <row r="10" spans="1:16" ht="27.95" customHeight="1">
      <c r="F10" s="97" t="s">
        <v>211</v>
      </c>
      <c r="G10" s="97" t="s">
        <v>112</v>
      </c>
      <c r="H10" s="116">
        <v>1238.1545719999999</v>
      </c>
      <c r="I10" s="116">
        <v>1222.9582569637801</v>
      </c>
      <c r="J10" s="116">
        <v>1205.36208542802</v>
      </c>
      <c r="K10" s="116">
        <v>1201.00229072352</v>
      </c>
      <c r="L10" s="116">
        <v>1197.1546018260501</v>
      </c>
      <c r="M10" s="116">
        <v>1185.18305580779</v>
      </c>
      <c r="N10" s="116">
        <v>1173.3312252497101</v>
      </c>
      <c r="O10" s="151">
        <f>((N10/H10)^(1/6)-1)*100</f>
        <v>-0.89224760750135079</v>
      </c>
    </row>
    <row r="11" spans="1:16" ht="27.95" customHeight="1">
      <c r="F11" s="97" t="s">
        <v>57</v>
      </c>
      <c r="G11" s="97" t="s">
        <v>112</v>
      </c>
      <c r="H11" s="116">
        <v>103.24037594000001</v>
      </c>
      <c r="I11" s="116">
        <v>100.163427871433</v>
      </c>
      <c r="J11" s="116">
        <v>99.532319825397096</v>
      </c>
      <c r="K11" s="116">
        <v>99.362198937907607</v>
      </c>
      <c r="L11" s="116">
        <v>99.050314657587606</v>
      </c>
      <c r="M11" s="116">
        <v>98.614804476895401</v>
      </c>
      <c r="N11" s="116">
        <v>97.947926182594401</v>
      </c>
      <c r="O11" s="151">
        <f t="shared" ref="O11:O13" si="6">((N11/H11)^(1/6)-1)*100</f>
        <v>-0.87323238891178212</v>
      </c>
    </row>
    <row r="12" spans="1:16" ht="27.75" customHeight="1">
      <c r="F12" s="97" t="s">
        <v>59</v>
      </c>
      <c r="G12" s="97" t="s">
        <v>112</v>
      </c>
      <c r="H12" s="116">
        <v>69.191728620000006</v>
      </c>
      <c r="I12" s="116">
        <v>67.891142658157804</v>
      </c>
      <c r="J12" s="116">
        <v>68.506535252205097</v>
      </c>
      <c r="K12" s="116">
        <v>66.431245524366801</v>
      </c>
      <c r="L12" s="116">
        <v>70.275022262455096</v>
      </c>
      <c r="M12" s="116">
        <v>71.047317721189202</v>
      </c>
      <c r="N12" s="116">
        <v>71.6718770169999</v>
      </c>
      <c r="O12" s="151">
        <f t="shared" si="6"/>
        <v>0.58867781288869381</v>
      </c>
    </row>
    <row r="13" spans="1:16" ht="27" customHeight="1">
      <c r="F13" s="97" t="s">
        <v>212</v>
      </c>
      <c r="G13" s="97" t="s">
        <v>112</v>
      </c>
      <c r="H13" s="116">
        <v>101.74008633699999</v>
      </c>
      <c r="I13" s="116">
        <v>107</v>
      </c>
      <c r="J13" s="116">
        <v>109</v>
      </c>
      <c r="K13" s="116">
        <v>110</v>
      </c>
      <c r="L13" s="116">
        <v>112</v>
      </c>
      <c r="M13" s="116">
        <v>112</v>
      </c>
      <c r="N13" s="116">
        <v>113</v>
      </c>
      <c r="O13" s="151">
        <f t="shared" si="6"/>
        <v>1.7648328513501843</v>
      </c>
    </row>
    <row r="14" spans="1:16" ht="33.950000000000003" customHeight="1">
      <c r="F14" s="51" t="s">
        <v>220</v>
      </c>
      <c r="G14" s="97"/>
      <c r="H14" s="54"/>
      <c r="I14" s="54"/>
      <c r="J14" s="54"/>
      <c r="K14" s="54"/>
      <c r="L14" s="54"/>
      <c r="M14" s="54"/>
      <c r="N14" s="54"/>
    </row>
    <row r="15" spans="1:16" ht="20.100000000000001" customHeight="1">
      <c r="F15" s="97" t="s">
        <v>53</v>
      </c>
      <c r="G15" s="97" t="s">
        <v>112</v>
      </c>
      <c r="H15" s="116">
        <v>902.37684317000003</v>
      </c>
      <c r="I15" s="116">
        <v>908.05379124814306</v>
      </c>
      <c r="J15" s="116">
        <v>923.96262021976202</v>
      </c>
      <c r="K15" s="116">
        <v>937.90946794190199</v>
      </c>
      <c r="L15" s="116">
        <v>938.32103504422605</v>
      </c>
      <c r="M15" s="116">
        <v>935.87554211525196</v>
      </c>
      <c r="N15" s="116">
        <v>934.74774742911404</v>
      </c>
      <c r="O15" s="151">
        <f t="shared" ref="O15:O20" si="7">((N15/H15)^(1/6)-1)*100</f>
        <v>0.58913670780975647</v>
      </c>
    </row>
    <row r="16" spans="1:16" ht="20.100000000000001" customHeight="1">
      <c r="F16" s="97" t="s">
        <v>214</v>
      </c>
      <c r="G16" s="97" t="s">
        <v>112</v>
      </c>
      <c r="H16" s="116">
        <v>414.96968600000002</v>
      </c>
      <c r="I16" s="116">
        <v>423.96968600000002</v>
      </c>
      <c r="J16" s="116">
        <v>434.96968600000002</v>
      </c>
      <c r="K16" s="116">
        <v>434.96968600000002</v>
      </c>
      <c r="L16" s="116">
        <v>448.96968600000002</v>
      </c>
      <c r="M16" s="116">
        <v>454.96968600000002</v>
      </c>
      <c r="N16" s="116">
        <v>459.96968600000002</v>
      </c>
      <c r="O16" s="151">
        <f t="shared" si="7"/>
        <v>1.730725042918646</v>
      </c>
    </row>
    <row r="17" spans="5:15" ht="20.100000000000001" customHeight="1">
      <c r="F17" s="97" t="s">
        <v>221</v>
      </c>
      <c r="G17" s="97" t="s">
        <v>112</v>
      </c>
      <c r="H17" s="116">
        <v>60.423769</v>
      </c>
      <c r="I17" s="116">
        <v>61.423769</v>
      </c>
      <c r="J17" s="116">
        <v>62.423769</v>
      </c>
      <c r="K17" s="116">
        <v>63.423769</v>
      </c>
      <c r="L17" s="116">
        <v>64.423768999999993</v>
      </c>
      <c r="M17" s="116">
        <v>64.423768999999993</v>
      </c>
      <c r="N17" s="116">
        <v>64.423768999999993</v>
      </c>
      <c r="O17" s="151">
        <f t="shared" si="7"/>
        <v>1.0740619881667746</v>
      </c>
    </row>
    <row r="18" spans="5:15" ht="20.100000000000001" customHeight="1">
      <c r="F18" s="97" t="s">
        <v>222</v>
      </c>
      <c r="G18" s="97" t="s">
        <v>112</v>
      </c>
      <c r="H18" s="116">
        <v>60.249797000000001</v>
      </c>
      <c r="I18" s="116">
        <v>62.249797000000001</v>
      </c>
      <c r="J18" s="116">
        <v>64.249797000000001</v>
      </c>
      <c r="K18" s="116">
        <v>64.249797000000001</v>
      </c>
      <c r="L18" s="116">
        <v>64.249797000000001</v>
      </c>
      <c r="M18" s="116">
        <v>64.249797000000001</v>
      </c>
      <c r="N18" s="116">
        <v>64.249797000000001</v>
      </c>
      <c r="O18" s="151">
        <f t="shared" si="7"/>
        <v>1.0770818958009354</v>
      </c>
    </row>
    <row r="19" spans="5:15" ht="20.100000000000001" customHeight="1">
      <c r="F19" s="97" t="s">
        <v>67</v>
      </c>
      <c r="G19" s="97" t="s">
        <v>112</v>
      </c>
      <c r="H19" s="116">
        <v>44.817959000000002</v>
      </c>
      <c r="I19" s="116">
        <v>45.817959000000002</v>
      </c>
      <c r="J19" s="116">
        <v>46.817959000000002</v>
      </c>
      <c r="K19" s="116">
        <v>47.817959000000002</v>
      </c>
      <c r="L19" s="116">
        <v>48.817959000000002</v>
      </c>
      <c r="M19" s="116">
        <v>49.817959000000002</v>
      </c>
      <c r="N19" s="116">
        <v>50.817959000000002</v>
      </c>
      <c r="O19" s="151">
        <f t="shared" si="7"/>
        <v>2.1160930961407587</v>
      </c>
    </row>
    <row r="20" spans="5:15" ht="27.95" customHeight="1">
      <c r="F20" s="97" t="s">
        <v>223</v>
      </c>
      <c r="G20" s="97" t="s">
        <v>112</v>
      </c>
      <c r="H20" s="116">
        <v>1714.8604432234997</v>
      </c>
      <c r="I20" s="116">
        <v>1697.2109164020076</v>
      </c>
      <c r="J20" s="116">
        <v>1715.3246093427449</v>
      </c>
      <c r="K20" s="116">
        <v>1738.5234472542079</v>
      </c>
      <c r="L20" s="116">
        <v>1773.2922405731661</v>
      </c>
      <c r="M20" s="116">
        <v>1800.3793447351095</v>
      </c>
      <c r="N20" s="116">
        <v>1819.4997431123215</v>
      </c>
      <c r="O20" s="151">
        <f t="shared" si="7"/>
        <v>0.99205344194213119</v>
      </c>
    </row>
    <row r="21" spans="5:15" ht="9.9499999999999993" customHeight="1">
      <c r="F21" s="97"/>
      <c r="G21" s="97"/>
      <c r="H21" s="54"/>
      <c r="I21" s="54"/>
      <c r="J21" s="54"/>
      <c r="K21" s="54"/>
      <c r="L21" s="57"/>
      <c r="M21" s="57"/>
      <c r="N21" s="57"/>
      <c r="O21" s="64"/>
    </row>
    <row r="22" spans="5:15" ht="21" customHeight="1">
      <c r="F22" s="48"/>
      <c r="G22" s="48"/>
      <c r="H22" s="48"/>
      <c r="I22" s="48"/>
      <c r="J22" s="48"/>
      <c r="K22" s="76"/>
    </row>
    <row r="23" spans="5:15" ht="18" customHeight="1">
      <c r="E23"/>
      <c r="F23" s="151" t="s">
        <v>70</v>
      </c>
      <c r="G23" s="28"/>
      <c r="H23" s="99"/>
      <c r="I23" s="99"/>
      <c r="J23" s="54"/>
      <c r="K23" s="99"/>
    </row>
    <row r="24" spans="5:15" ht="18" customHeight="1">
      <c r="E24" s="157" t="s">
        <v>208</v>
      </c>
      <c r="F24" s="158" t="str">
        <f ca="1">CONCATENATE("Compound annual growth rate (per cent), for the period from ", $A$3 - 1, " to ", $A$3+ 5, " or for the equivalent financial years.")</f>
        <v>Compound annual growth rate (per cent), for the period from 2024 to 2030 or for the equivalent financial years.</v>
      </c>
      <c r="G24" s="58"/>
      <c r="H24" s="99"/>
      <c r="I24" s="99"/>
      <c r="J24" s="99"/>
      <c r="K24" s="99"/>
    </row>
    <row r="25" spans="5:15" ht="18" customHeight="1">
      <c r="E25" s="157" t="s">
        <v>101</v>
      </c>
      <c r="F25" s="150" t="s">
        <v>102</v>
      </c>
      <c r="G25" s="58"/>
      <c r="H25" s="99"/>
      <c r="I25" s="99"/>
      <c r="J25" s="99"/>
      <c r="K25" s="99"/>
    </row>
    <row r="26" spans="5:15" ht="18" customHeight="1">
      <c r="E26" s="157" t="s">
        <v>103</v>
      </c>
      <c r="F26" s="150" t="s">
        <v>104</v>
      </c>
    </row>
    <row r="27" spans="5:15" ht="18" customHeight="1">
      <c r="E27"/>
      <c r="F27" s="150" t="s">
        <v>224</v>
      </c>
    </row>
  </sheetData>
  <pageMargins left="0" right="0" top="0" bottom="0" header="0" footer="0"/>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96D2-2D78-4502-AB7A-7EB57C1FA6ED}">
  <sheetPr>
    <pageSetUpPr fitToPage="1"/>
  </sheetPr>
  <dimension ref="A1:O30"/>
  <sheetViews>
    <sheetView zoomScale="80" zoomScaleNormal="80" workbookViewId="0">
      <selection activeCell="L20" sqref="L20"/>
    </sheetView>
  </sheetViews>
  <sheetFormatPr defaultColWidth="10.28515625" defaultRowHeight="18" customHeight="1"/>
  <cols>
    <col min="1" max="1" width="16.7109375" style="30" customWidth="1"/>
    <col min="2" max="3" width="10.28515625" style="30"/>
    <col min="4" max="4" width="13.28515625" style="30" bestFit="1" customWidth="1"/>
    <col min="5" max="5" width="3.5703125" style="30" customWidth="1"/>
    <col min="6" max="6" width="42.7109375" style="31" customWidth="1"/>
    <col min="7" max="7" width="14.42578125" style="31" customWidth="1"/>
    <col min="8" max="14" width="14.42578125" style="34" customWidth="1"/>
    <col min="15" max="16384" width="10.28515625" style="30"/>
  </cols>
  <sheetData>
    <row r="1" spans="1:15" ht="57" customHeight="1">
      <c r="A1" s="11" t="s">
        <v>44</v>
      </c>
    </row>
    <row r="2" spans="1:15" ht="18" customHeight="1">
      <c r="A2" s="178">
        <f ca="1">TODAY()</f>
        <v>45751</v>
      </c>
    </row>
    <row r="3" spans="1:15" ht="18" customHeight="1">
      <c r="A3" s="11">
        <f ca="1">YEAR(A2)</f>
        <v>2025</v>
      </c>
      <c r="F3" s="36"/>
      <c r="G3" s="36"/>
      <c r="H3" s="176">
        <f ca="1">A3-1</f>
        <v>2024</v>
      </c>
      <c r="I3" s="176">
        <f t="shared" ref="I3:N3" ca="1" si="0">H3+1</f>
        <v>2025</v>
      </c>
      <c r="J3" s="176">
        <f t="shared" ca="1" si="0"/>
        <v>2026</v>
      </c>
      <c r="K3" s="176">
        <f t="shared" ca="1" si="0"/>
        <v>2027</v>
      </c>
      <c r="L3" s="176">
        <f t="shared" ca="1" si="0"/>
        <v>2028</v>
      </c>
      <c r="M3" s="176">
        <f t="shared" ca="1" si="0"/>
        <v>2029</v>
      </c>
      <c r="N3" s="176">
        <f t="shared" ca="1" si="0"/>
        <v>2030</v>
      </c>
    </row>
    <row r="4" spans="1:15" ht="18" customHeight="1">
      <c r="A4" s="11">
        <f ca="1">MONTH(A2)</f>
        <v>4</v>
      </c>
      <c r="F4" s="36"/>
      <c r="G4" s="36"/>
    </row>
    <row r="5" spans="1:15" ht="18" customHeight="1">
      <c r="F5" s="36"/>
      <c r="G5" s="36"/>
    </row>
    <row r="6" spans="1:15" ht="18" customHeight="1">
      <c r="F6" s="18" t="s">
        <v>33</v>
      </c>
      <c r="G6" s="18"/>
      <c r="I6" s="57" t="s">
        <v>48</v>
      </c>
      <c r="J6" s="57"/>
      <c r="K6" s="57"/>
      <c r="L6" s="57"/>
      <c r="M6" s="57"/>
      <c r="N6" s="57"/>
      <c r="O6" s="64"/>
    </row>
    <row r="7" spans="1:15" ht="18" customHeight="1">
      <c r="F7" s="86"/>
      <c r="G7" s="86"/>
      <c r="H7" s="39"/>
      <c r="I7" s="39"/>
      <c r="J7" s="39"/>
      <c r="K7" s="39"/>
      <c r="L7" s="154"/>
      <c r="M7" s="155"/>
      <c r="N7" s="155"/>
    </row>
    <row r="8" spans="1:15" ht="20.100000000000001" customHeight="1">
      <c r="F8" s="68"/>
      <c r="G8" s="68"/>
      <c r="H8" s="49" t="str">
        <f ca="1">CONCATENATE(H3,"")</f>
        <v>2024</v>
      </c>
      <c r="I8" s="49" t="str">
        <f ca="1">CONCATENATE(I3," f")</f>
        <v>2025 f</v>
      </c>
      <c r="J8" s="49" t="str">
        <f t="shared" ref="J8:K8" ca="1" si="1">CONCATENATE(J3," f")</f>
        <v>2026 f</v>
      </c>
      <c r="K8" s="49" t="str">
        <f t="shared" ca="1" si="1"/>
        <v>2027 f</v>
      </c>
      <c r="L8" s="49" t="str">
        <f ca="1">CONCATENATE(L3," z")</f>
        <v>2028 z</v>
      </c>
      <c r="M8" s="49" t="str">
        <f t="shared" ref="M8:N8" ca="1" si="2">CONCATENATE(M3," z")</f>
        <v>2029 z</v>
      </c>
      <c r="N8" s="49" t="str">
        <f t="shared" ca="1" si="2"/>
        <v>2030 z</v>
      </c>
      <c r="O8" s="153" t="s">
        <v>190</v>
      </c>
    </row>
    <row r="9" spans="1:15" ht="27.95" customHeight="1">
      <c r="F9" s="96" t="s">
        <v>225</v>
      </c>
      <c r="G9" s="96" t="s">
        <v>92</v>
      </c>
      <c r="H9" s="49"/>
      <c r="I9" s="49"/>
      <c r="J9" s="49"/>
      <c r="K9" s="49"/>
      <c r="L9" s="49"/>
      <c r="M9" s="49"/>
      <c r="N9" s="49"/>
    </row>
    <row r="10" spans="1:15" ht="20.100000000000001" customHeight="1">
      <c r="F10" s="97" t="s">
        <v>211</v>
      </c>
      <c r="G10" s="97" t="s">
        <v>112</v>
      </c>
      <c r="H10" s="116">
        <v>115</v>
      </c>
      <c r="I10" s="116">
        <v>108.1</v>
      </c>
      <c r="J10" s="116">
        <v>101.614</v>
      </c>
      <c r="K10" s="116">
        <v>95.517160000000004</v>
      </c>
      <c r="L10" s="116">
        <v>89.786130400000005</v>
      </c>
      <c r="M10" s="116">
        <v>84.398962576000002</v>
      </c>
      <c r="N10" s="116">
        <v>79.335024821440001</v>
      </c>
      <c r="O10" s="151">
        <f>((N10/H10)^(1/6)-1)*100</f>
        <v>-5.9999999999999947</v>
      </c>
    </row>
    <row r="11" spans="1:15" ht="20.100000000000001" customHeight="1">
      <c r="F11" s="97" t="s">
        <v>67</v>
      </c>
      <c r="G11" s="97" t="s">
        <v>112</v>
      </c>
      <c r="H11" s="116">
        <v>77</v>
      </c>
      <c r="I11" s="116">
        <v>80.849999999999994</v>
      </c>
      <c r="J11" s="116">
        <v>84.892499999999998</v>
      </c>
      <c r="K11" s="116">
        <v>89.137124999999997</v>
      </c>
      <c r="L11" s="116">
        <v>93.593981249999999</v>
      </c>
      <c r="M11" s="116">
        <v>98.273680312500005</v>
      </c>
      <c r="N11" s="116">
        <v>103.187364328125</v>
      </c>
      <c r="O11" s="151">
        <f t="shared" ref="O11:O22" si="3">((N11/H11)^(1/6)-1)*100</f>
        <v>5.0000000000000044</v>
      </c>
    </row>
    <row r="12" spans="1:15" ht="20.100000000000001" customHeight="1">
      <c r="F12" s="97" t="s">
        <v>57</v>
      </c>
      <c r="G12" s="97" t="s">
        <v>112</v>
      </c>
      <c r="H12" s="116">
        <v>36</v>
      </c>
      <c r="I12" s="116">
        <v>35.204640317333002</v>
      </c>
      <c r="J12" s="116">
        <v>34.426852774244203</v>
      </c>
      <c r="K12" s="116">
        <v>33.666249143751301</v>
      </c>
      <c r="L12" s="116">
        <v>32.922449776096798</v>
      </c>
      <c r="M12" s="116">
        <v>32.195083409248603</v>
      </c>
      <c r="N12" s="116">
        <v>31.483786983586999</v>
      </c>
      <c r="O12" s="151">
        <f t="shared" si="3"/>
        <v>-2.2093324518526858</v>
      </c>
    </row>
    <row r="13" spans="1:15" ht="20.100000000000001" customHeight="1">
      <c r="F13" s="97" t="s">
        <v>212</v>
      </c>
      <c r="G13" s="97" t="s">
        <v>112</v>
      </c>
      <c r="H13" s="116">
        <v>33</v>
      </c>
      <c r="I13" s="116">
        <v>33</v>
      </c>
      <c r="J13" s="116">
        <v>31</v>
      </c>
      <c r="K13" s="116">
        <v>30.38</v>
      </c>
      <c r="L13" s="116">
        <v>29.772400000000001</v>
      </c>
      <c r="M13" s="116">
        <v>29.176952</v>
      </c>
      <c r="N13" s="116">
        <v>28.593412959999998</v>
      </c>
      <c r="O13" s="151">
        <f t="shared" si="3"/>
        <v>-2.3605458625657216</v>
      </c>
    </row>
    <row r="14" spans="1:15" ht="20.100000000000001" customHeight="1">
      <c r="F14" s="97" t="s">
        <v>59</v>
      </c>
      <c r="G14" s="97" t="s">
        <v>112</v>
      </c>
      <c r="H14" s="116">
        <v>34</v>
      </c>
      <c r="I14" s="116">
        <v>33.576370239232901</v>
      </c>
      <c r="J14" s="116">
        <v>33.158018777707099</v>
      </c>
      <c r="K14" s="116">
        <v>32.744879849403802</v>
      </c>
      <c r="L14" s="116">
        <v>32.336888507728702</v>
      </c>
      <c r="M14" s="116">
        <v>31.933980615302801</v>
      </c>
      <c r="N14" s="116">
        <v>31.536092833879099</v>
      </c>
      <c r="O14" s="151">
        <f t="shared" si="3"/>
        <v>-1.245969884609277</v>
      </c>
    </row>
    <row r="15" spans="1:15" ht="33.950000000000003" customHeight="1">
      <c r="F15" s="96" t="s">
        <v>226</v>
      </c>
      <c r="G15" s="97" t="s">
        <v>112</v>
      </c>
      <c r="H15" s="52"/>
      <c r="I15" s="52"/>
      <c r="J15" s="52"/>
      <c r="K15" s="52"/>
      <c r="L15" s="52"/>
      <c r="M15" s="52"/>
      <c r="N15" s="52"/>
    </row>
    <row r="16" spans="1:15" ht="20.100000000000001" customHeight="1">
      <c r="F16" s="97" t="s">
        <v>53</v>
      </c>
      <c r="G16" s="97" t="s">
        <v>112</v>
      </c>
      <c r="H16" s="116">
        <v>152.91882867999999</v>
      </c>
      <c r="I16" s="116">
        <v>158.94644010950799</v>
      </c>
      <c r="J16" s="116">
        <v>168.895566612875</v>
      </c>
      <c r="K16" s="116">
        <v>173.62336247991999</v>
      </c>
      <c r="L16" s="116">
        <v>174.41845503203399</v>
      </c>
      <c r="M16" s="116">
        <v>170.74228233491399</v>
      </c>
      <c r="N16" s="116">
        <v>167.78615969970099</v>
      </c>
      <c r="O16" s="151">
        <f t="shared" si="3"/>
        <v>1.5584027361585484</v>
      </c>
    </row>
    <row r="17" spans="5:15" ht="20.100000000000001" customHeight="1">
      <c r="F17" s="97" t="s">
        <v>61</v>
      </c>
      <c r="G17" s="97" t="s">
        <v>112</v>
      </c>
      <c r="H17" s="116">
        <v>50</v>
      </c>
      <c r="I17" s="116">
        <v>44</v>
      </c>
      <c r="J17" s="116">
        <v>43.12</v>
      </c>
      <c r="K17" s="116">
        <v>42.688800000000001</v>
      </c>
      <c r="L17" s="116">
        <v>42.261912000000002</v>
      </c>
      <c r="M17" s="116">
        <v>41.839292880000002</v>
      </c>
      <c r="N17" s="116">
        <v>41.420899951199999</v>
      </c>
      <c r="O17" s="151">
        <f t="shared" si="3"/>
        <v>-3.0885880561035584</v>
      </c>
    </row>
    <row r="18" spans="5:15" ht="20.100000000000001" customHeight="1">
      <c r="F18" s="97" t="s">
        <v>222</v>
      </c>
      <c r="G18" s="97" t="s">
        <v>112</v>
      </c>
      <c r="H18" s="116">
        <v>30.330342088225201</v>
      </c>
      <c r="I18" s="116">
        <v>30.330342088225201</v>
      </c>
      <c r="J18" s="116">
        <v>30.330342088225201</v>
      </c>
      <c r="K18" s="116">
        <v>30.330342088225201</v>
      </c>
      <c r="L18" s="116">
        <v>30.330342088225201</v>
      </c>
      <c r="M18" s="116">
        <v>30.330342088225201</v>
      </c>
      <c r="N18" s="116">
        <v>30.330342088225201</v>
      </c>
      <c r="O18" s="151">
        <f t="shared" si="3"/>
        <v>0</v>
      </c>
    </row>
    <row r="19" spans="5:15" ht="20.100000000000001" customHeight="1">
      <c r="F19" s="97" t="s">
        <v>213</v>
      </c>
      <c r="G19" s="97" t="s">
        <v>112</v>
      </c>
      <c r="H19" s="116">
        <v>43</v>
      </c>
      <c r="I19" s="116">
        <v>45</v>
      </c>
      <c r="J19" s="116">
        <v>45</v>
      </c>
      <c r="K19" s="116">
        <v>45</v>
      </c>
      <c r="L19" s="116">
        <v>45</v>
      </c>
      <c r="M19" s="116">
        <v>45</v>
      </c>
      <c r="N19" s="116">
        <v>45</v>
      </c>
      <c r="O19" s="151">
        <f t="shared" si="3"/>
        <v>0.76058409227961477</v>
      </c>
    </row>
    <row r="20" spans="5:15" ht="20.100000000000001" customHeight="1">
      <c r="F20" s="97" t="s">
        <v>227</v>
      </c>
      <c r="G20" s="97" t="s">
        <v>112</v>
      </c>
      <c r="H20" s="116">
        <v>52</v>
      </c>
      <c r="I20" s="116">
        <v>50.44</v>
      </c>
      <c r="J20" s="116">
        <v>49.935600000000001</v>
      </c>
      <c r="K20" s="116">
        <v>49.436244000000002</v>
      </c>
      <c r="L20" s="116">
        <v>48.941881559999999</v>
      </c>
      <c r="M20" s="116">
        <v>48.452462744400002</v>
      </c>
      <c r="N20" s="116">
        <v>47.967938116955999</v>
      </c>
      <c r="O20" s="151">
        <f t="shared" si="3"/>
        <v>-1.3361743129188142</v>
      </c>
    </row>
    <row r="21" spans="5:15" ht="20.100000000000001" customHeight="1">
      <c r="F21" s="97" t="s">
        <v>228</v>
      </c>
      <c r="G21" s="97" t="s">
        <v>112</v>
      </c>
      <c r="H21" s="116">
        <v>4</v>
      </c>
      <c r="I21" s="116">
        <v>3</v>
      </c>
      <c r="J21" s="116">
        <v>2.25</v>
      </c>
      <c r="K21" s="116">
        <v>1.6875</v>
      </c>
      <c r="L21" s="116">
        <v>1.265625</v>
      </c>
      <c r="M21" s="116">
        <v>0.94921875</v>
      </c>
      <c r="N21" s="116">
        <v>0.7119140625</v>
      </c>
      <c r="O21" s="151">
        <f t="shared" si="3"/>
        <v>-25</v>
      </c>
    </row>
    <row r="22" spans="5:15" ht="27.95" customHeight="1">
      <c r="F22" s="97" t="s">
        <v>223</v>
      </c>
      <c r="G22" s="97" t="s">
        <v>112</v>
      </c>
      <c r="H22" s="116">
        <v>348.70888621822502</v>
      </c>
      <c r="I22" s="116">
        <v>348.49712566217801</v>
      </c>
      <c r="J22" s="116">
        <v>356.527464062212</v>
      </c>
      <c r="K22" s="116">
        <v>360.204914984195</v>
      </c>
      <c r="L22" s="116">
        <v>359.24476136420998</v>
      </c>
      <c r="M22" s="116">
        <v>354.46686404994</v>
      </c>
      <c r="N22" s="116">
        <v>350.24857913586601</v>
      </c>
      <c r="O22" s="151">
        <f t="shared" si="3"/>
        <v>7.3455153237089732E-2</v>
      </c>
    </row>
    <row r="23" spans="5:15" ht="9.9499999999999993" customHeight="1">
      <c r="F23" s="97"/>
      <c r="G23" s="97"/>
      <c r="H23" s="52"/>
      <c r="I23" s="52"/>
      <c r="J23" s="52"/>
      <c r="K23" s="52"/>
      <c r="L23" s="55"/>
      <c r="M23" s="55"/>
      <c r="N23" s="55"/>
      <c r="O23" s="64"/>
    </row>
    <row r="24" spans="5:15" ht="9.9499999999999993" customHeight="1">
      <c r="F24" s="100"/>
      <c r="G24" s="100"/>
      <c r="H24" s="101"/>
      <c r="I24" s="101"/>
      <c r="J24" s="101"/>
      <c r="K24" s="77"/>
      <c r="L24" s="102"/>
      <c r="M24" s="102"/>
      <c r="N24" s="102"/>
    </row>
    <row r="25" spans="5:15" ht="18" customHeight="1">
      <c r="F25" s="28"/>
      <c r="G25" s="28"/>
      <c r="K25" s="52"/>
    </row>
    <row r="26" spans="5:15" ht="18" customHeight="1">
      <c r="E26"/>
      <c r="F26" s="151" t="s">
        <v>70</v>
      </c>
    </row>
    <row r="27" spans="5:15" ht="18" customHeight="1">
      <c r="E27" s="157" t="s">
        <v>101</v>
      </c>
      <c r="F27" s="150" t="s">
        <v>146</v>
      </c>
      <c r="G27" s="58"/>
    </row>
    <row r="28" spans="5:15" ht="18" customHeight="1">
      <c r="E28" s="157" t="s">
        <v>103</v>
      </c>
      <c r="F28" s="150" t="s">
        <v>104</v>
      </c>
      <c r="G28" s="58"/>
    </row>
    <row r="29" spans="5:15" ht="18" customHeight="1">
      <c r="E29" s="157" t="s">
        <v>208</v>
      </c>
      <c r="F29" s="158" t="str">
        <f ca="1">CONCATENATE("Compound annual growth rate (per cent), for the period from ", $A$3 - 1, " to ", $A$3+ 5, " or for the equivalent financial years.")</f>
        <v>Compound annual growth rate (per cent), for the period from 2024 to 2030 or for the equivalent financial years.</v>
      </c>
    </row>
    <row r="30" spans="5:15" ht="18" customHeight="1">
      <c r="E30"/>
      <c r="F30" s="150" t="s">
        <v>229</v>
      </c>
      <c r="I30" s="52"/>
    </row>
  </sheetData>
  <pageMargins left="0" right="0" top="0" bottom="0" header="0" footer="0"/>
  <pageSetup paperSize="9" scale="7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2A0A-FC34-4E59-B4B1-9F6F99D6362A}">
  <sheetPr>
    <pageSetUpPr fitToPage="1"/>
  </sheetPr>
  <dimension ref="A1:AA57"/>
  <sheetViews>
    <sheetView zoomScale="80" zoomScaleNormal="80" workbookViewId="0">
      <selection activeCell="N15" sqref="N15"/>
    </sheetView>
  </sheetViews>
  <sheetFormatPr defaultColWidth="10.28515625" defaultRowHeight="18" customHeight="1"/>
  <cols>
    <col min="1" max="1" width="16.7109375" style="12" customWidth="1"/>
    <col min="2" max="3" width="10.28515625" style="12"/>
    <col min="4" max="4" width="13.28515625" style="12" bestFit="1" customWidth="1"/>
    <col min="5" max="5" width="5.28515625" style="12" customWidth="1"/>
    <col min="6" max="6" width="31.5703125" style="13" customWidth="1"/>
    <col min="7" max="7" width="11" style="14" customWidth="1"/>
    <col min="8" max="14" width="14.42578125" style="14" customWidth="1"/>
    <col min="15" max="16384" width="10.28515625" style="12"/>
  </cols>
  <sheetData>
    <row r="1" spans="1:27" ht="57" customHeight="1">
      <c r="A1" s="103" t="s">
        <v>44</v>
      </c>
    </row>
    <row r="2" spans="1:27" ht="18" customHeight="1">
      <c r="A2" s="178">
        <f ca="1">TODAY()</f>
        <v>45751</v>
      </c>
      <c r="H2" s="176"/>
      <c r="I2" s="176"/>
      <c r="J2" s="176"/>
      <c r="K2" s="176"/>
      <c r="L2" s="176"/>
      <c r="M2" s="176"/>
      <c r="N2" s="176"/>
    </row>
    <row r="3" spans="1:27" ht="18" customHeight="1">
      <c r="A3" s="11">
        <f ca="1">YEAR(A2)</f>
        <v>2025</v>
      </c>
      <c r="F3" s="17"/>
      <c r="G3" s="34"/>
      <c r="H3" s="176">
        <f ca="1">A3-1</f>
        <v>2024</v>
      </c>
      <c r="I3" s="176">
        <f t="shared" ref="I3:L3" ca="1" si="0">H3+1</f>
        <v>2025</v>
      </c>
      <c r="J3" s="176">
        <f t="shared" ca="1" si="0"/>
        <v>2026</v>
      </c>
      <c r="K3" s="176">
        <f t="shared" ca="1" si="0"/>
        <v>2027</v>
      </c>
      <c r="L3" s="176">
        <f t="shared" ca="1" si="0"/>
        <v>2028</v>
      </c>
      <c r="M3" s="176">
        <f t="shared" ref="M3" ca="1" si="1">L3+1</f>
        <v>2029</v>
      </c>
      <c r="N3" s="176">
        <f t="shared" ref="N3" ca="1" si="2">M3+1</f>
        <v>2030</v>
      </c>
    </row>
    <row r="4" spans="1:27" ht="18" customHeight="1">
      <c r="A4" s="11">
        <f ca="1">MONTH(A2)</f>
        <v>4</v>
      </c>
      <c r="F4" s="17"/>
      <c r="G4" s="34"/>
      <c r="H4" s="34"/>
      <c r="I4" s="34"/>
      <c r="J4" s="34"/>
      <c r="K4" s="34"/>
      <c r="L4" s="34"/>
      <c r="M4" s="34"/>
      <c r="N4" s="34"/>
    </row>
    <row r="5" spans="1:27" ht="18" customHeight="1">
      <c r="F5" s="17"/>
      <c r="G5" s="34"/>
      <c r="H5" s="34"/>
      <c r="I5" s="34"/>
      <c r="J5" s="34"/>
      <c r="K5" s="34"/>
      <c r="L5" s="34"/>
      <c r="M5" s="34"/>
      <c r="N5" s="34"/>
    </row>
    <row r="6" spans="1:27" ht="25.5" customHeight="1">
      <c r="F6" s="18" t="s">
        <v>34</v>
      </c>
      <c r="G6" s="57"/>
      <c r="H6" s="57" t="s">
        <v>48</v>
      </c>
      <c r="I6" s="57"/>
      <c r="J6" s="57"/>
      <c r="K6" s="57"/>
      <c r="L6" s="57"/>
      <c r="M6" s="57"/>
      <c r="N6" s="57"/>
      <c r="O6" s="161"/>
    </row>
    <row r="7" spans="1:27" ht="25.5" customHeight="1">
      <c r="F7" s="86"/>
      <c r="G7" s="48"/>
      <c r="H7" s="39"/>
      <c r="I7" s="39"/>
      <c r="J7" s="39"/>
      <c r="K7" s="39"/>
      <c r="L7" s="154"/>
      <c r="M7" s="155"/>
      <c r="N7" s="155"/>
    </row>
    <row r="8" spans="1:27" ht="20.100000000000001" customHeight="1">
      <c r="F8" s="17"/>
      <c r="G8" s="49" t="s">
        <v>92</v>
      </c>
      <c r="H8" s="49" t="str">
        <f ca="1">CONCATENATE(H3,"")</f>
        <v>2024</v>
      </c>
      <c r="I8" s="49" t="str">
        <f t="shared" ref="I8:K8" ca="1" si="3">CONCATENATE(I3," f")</f>
        <v>2025 f</v>
      </c>
      <c r="J8" s="49" t="str">
        <f t="shared" ca="1" si="3"/>
        <v>2026 f</v>
      </c>
      <c r="K8" s="49" t="str">
        <f t="shared" ca="1" si="3"/>
        <v>2027 f</v>
      </c>
      <c r="L8" s="49" t="str">
        <f ca="1">CONCATENATE(L3," z")</f>
        <v>2028 z</v>
      </c>
      <c r="M8" s="49" t="str">
        <f t="shared" ref="M8:N8" ca="1" si="4">CONCATENATE(M3," z")</f>
        <v>2029 z</v>
      </c>
      <c r="N8" s="49" t="str">
        <f t="shared" ca="1" si="4"/>
        <v>2030 z</v>
      </c>
      <c r="O8" s="153" t="s">
        <v>190</v>
      </c>
    </row>
    <row r="9" spans="1:27" ht="27.95" customHeight="1">
      <c r="F9" s="22" t="s">
        <v>191</v>
      </c>
      <c r="G9" s="104"/>
      <c r="H9" s="105"/>
      <c r="I9" s="105"/>
      <c r="J9" s="105"/>
      <c r="K9" s="105"/>
      <c r="L9" s="105"/>
      <c r="M9" s="105"/>
      <c r="N9" s="105"/>
    </row>
    <row r="10" spans="1:27" ht="20.100000000000001" customHeight="1">
      <c r="F10" s="24" t="s">
        <v>230</v>
      </c>
      <c r="G10" s="104"/>
      <c r="H10" s="105"/>
      <c r="I10" s="105"/>
      <c r="J10" s="105"/>
      <c r="K10" s="105"/>
      <c r="L10" s="105"/>
      <c r="M10" s="105"/>
      <c r="N10" s="105"/>
    </row>
    <row r="11" spans="1:27" ht="20.100000000000001" customHeight="1">
      <c r="F11" s="26" t="s">
        <v>231</v>
      </c>
      <c r="G11" s="106" t="s">
        <v>120</v>
      </c>
      <c r="H11" s="166">
        <v>138.96365002468201</v>
      </c>
      <c r="I11" s="166">
        <v>131.607353358247</v>
      </c>
      <c r="J11" s="166">
        <v>126.41454409079699</v>
      </c>
      <c r="K11" s="166">
        <v>129.45186328109099</v>
      </c>
      <c r="L11" s="166">
        <v>129.25655435466501</v>
      </c>
      <c r="M11" s="166">
        <v>127.240514783859</v>
      </c>
      <c r="N11" s="166">
        <v>120.4508673943285</v>
      </c>
      <c r="O11" s="151">
        <f>((N11/H11)^(1/6)-1)*100</f>
        <v>-2.3546754678526516</v>
      </c>
      <c r="S11" s="172"/>
      <c r="U11" s="172"/>
      <c r="V11" s="172"/>
      <c r="W11" s="172"/>
      <c r="X11" s="172"/>
      <c r="Y11" s="172"/>
      <c r="Z11" s="172"/>
      <c r="AA11" s="172"/>
    </row>
    <row r="12" spans="1:27" ht="20.100000000000001" customHeight="1">
      <c r="F12" s="26" t="s">
        <v>232</v>
      </c>
      <c r="G12" s="106" t="s">
        <v>120</v>
      </c>
      <c r="H12" s="166">
        <v>153.80180085478901</v>
      </c>
      <c r="I12" s="166">
        <v>123.55230827524476</v>
      </c>
      <c r="J12" s="166">
        <v>115.70280819404093</v>
      </c>
      <c r="K12" s="166">
        <v>114.51297707152692</v>
      </c>
      <c r="L12" s="166">
        <v>113.24937346147802</v>
      </c>
      <c r="M12" s="166">
        <v>110.23204966731218</v>
      </c>
      <c r="N12" s="166">
        <v>102.20954689862013</v>
      </c>
      <c r="O12" s="151">
        <f>((N12/H12)^(1/6)-1)*100</f>
        <v>-6.5839125547385251</v>
      </c>
      <c r="R12" s="171"/>
      <c r="S12" s="172"/>
    </row>
    <row r="13" spans="1:27" ht="20.100000000000001" customHeight="1">
      <c r="F13" s="24" t="s">
        <v>233</v>
      </c>
      <c r="G13" s="106"/>
      <c r="H13" s="166"/>
      <c r="I13" s="166"/>
      <c r="J13" s="166"/>
      <c r="K13" s="166"/>
      <c r="L13" s="166"/>
      <c r="M13" s="166"/>
      <c r="N13" s="166"/>
      <c r="S13" s="172"/>
    </row>
    <row r="14" spans="1:27" ht="20.100000000000001" customHeight="1">
      <c r="F14" s="26" t="s">
        <v>234</v>
      </c>
      <c r="G14" s="106" t="s">
        <v>120</v>
      </c>
      <c r="H14" s="166">
        <v>134.91287259615399</v>
      </c>
      <c r="I14" s="166">
        <v>116.007163461538</v>
      </c>
      <c r="J14" s="166">
        <v>115.281163461538</v>
      </c>
      <c r="K14" s="166">
        <v>117.045441861538</v>
      </c>
      <c r="L14" s="166">
        <v>117.867690294178</v>
      </c>
      <c r="M14" s="166">
        <v>116.532883252188</v>
      </c>
      <c r="N14" s="166">
        <v>108.627163461538</v>
      </c>
      <c r="O14" s="151">
        <f>((N14/H14)^(1/6)-1)*100</f>
        <v>-3.5473476192623643</v>
      </c>
      <c r="S14" s="172"/>
    </row>
    <row r="15" spans="1:27" ht="20.100000000000001" customHeight="1">
      <c r="F15" s="26" t="s">
        <v>235</v>
      </c>
      <c r="G15" s="106" t="s">
        <v>120</v>
      </c>
      <c r="H15" s="166">
        <v>137.611130048077</v>
      </c>
      <c r="I15" s="166">
        <v>116.007163461538</v>
      </c>
      <c r="J15" s="166">
        <v>112.963159430034</v>
      </c>
      <c r="K15" s="166">
        <v>112.327469551135</v>
      </c>
      <c r="L15" s="166">
        <v>110.765032420564</v>
      </c>
      <c r="M15" s="166">
        <v>107.234080759861</v>
      </c>
      <c r="N15" s="166">
        <v>97.881184476739094</v>
      </c>
      <c r="O15" s="151">
        <f>((N15/H15)^(1/6)-1)*100</f>
        <v>-5.5197698589573463</v>
      </c>
      <c r="S15" s="172"/>
    </row>
    <row r="16" spans="1:27" ht="27.95" customHeight="1">
      <c r="F16" s="24" t="s">
        <v>236</v>
      </c>
      <c r="G16" s="106" t="s">
        <v>112</v>
      </c>
      <c r="H16" s="166">
        <v>1166.1201446577099</v>
      </c>
      <c r="I16" s="166">
        <v>1128.71215338043</v>
      </c>
      <c r="J16" s="166">
        <v>1086.35580768507</v>
      </c>
      <c r="K16" s="166">
        <v>1058.06264911889</v>
      </c>
      <c r="L16" s="166">
        <v>1046.3999254908099</v>
      </c>
      <c r="M16" s="166">
        <v>1026.3999254908099</v>
      </c>
      <c r="N16" s="166">
        <v>1008.39992549081</v>
      </c>
      <c r="O16" s="151">
        <f>((N16/H16)^(1/6)-1)*100</f>
        <v>-2.3928607019513826</v>
      </c>
      <c r="S16" s="172"/>
    </row>
    <row r="17" spans="6:19" ht="27.95" customHeight="1">
      <c r="F17" s="24" t="s">
        <v>237</v>
      </c>
      <c r="G17" s="106"/>
      <c r="H17" s="70"/>
      <c r="I17" s="70"/>
      <c r="J17" s="70"/>
      <c r="K17" s="70"/>
      <c r="L17" s="55"/>
      <c r="M17" s="55"/>
      <c r="N17" s="55"/>
      <c r="S17" s="172"/>
    </row>
    <row r="18" spans="6:19" ht="20.100000000000001" customHeight="1">
      <c r="F18" s="26" t="s">
        <v>238</v>
      </c>
      <c r="G18" s="106" t="s">
        <v>112</v>
      </c>
      <c r="H18" s="166">
        <v>1019.61635722326</v>
      </c>
      <c r="I18" s="166">
        <v>974.54634815616305</v>
      </c>
      <c r="J18" s="166">
        <v>949.38872189016399</v>
      </c>
      <c r="K18" s="166">
        <v>930.66390310883105</v>
      </c>
      <c r="L18" s="166">
        <v>925.19652820616705</v>
      </c>
      <c r="M18" s="166">
        <v>905.19652820616705</v>
      </c>
      <c r="N18" s="166">
        <v>887.19652820616705</v>
      </c>
      <c r="O18" s="151">
        <f t="shared" ref="O18:O26" si="5">((N18/H18)^(1/6)-1)*100</f>
        <v>-2.2919138619016066</v>
      </c>
    </row>
    <row r="19" spans="6:19" ht="20.100000000000001" customHeight="1">
      <c r="F19" s="26" t="s">
        <v>211</v>
      </c>
      <c r="G19" s="106" t="s">
        <v>112</v>
      </c>
      <c r="H19" s="166">
        <v>421</v>
      </c>
      <c r="I19" s="166">
        <v>375</v>
      </c>
      <c r="J19" s="166">
        <v>350</v>
      </c>
      <c r="K19" s="166">
        <v>326</v>
      </c>
      <c r="L19" s="166">
        <v>302</v>
      </c>
      <c r="M19" s="166">
        <v>281</v>
      </c>
      <c r="N19" s="166">
        <v>257</v>
      </c>
      <c r="O19" s="151">
        <f t="shared" si="5"/>
        <v>-7.896704179772418</v>
      </c>
    </row>
    <row r="20" spans="6:19" ht="20.100000000000001" customHeight="1">
      <c r="F20" s="26" t="s">
        <v>67</v>
      </c>
      <c r="G20" s="106" t="s">
        <v>112</v>
      </c>
      <c r="H20" s="166">
        <v>174</v>
      </c>
      <c r="I20" s="166">
        <v>168</v>
      </c>
      <c r="J20" s="166">
        <v>164</v>
      </c>
      <c r="K20" s="166">
        <v>163</v>
      </c>
      <c r="L20" s="166">
        <v>178</v>
      </c>
      <c r="M20" s="166">
        <v>179</v>
      </c>
      <c r="N20" s="166">
        <v>185</v>
      </c>
      <c r="O20" s="151">
        <f t="shared" si="5"/>
        <v>1.0269123540859404</v>
      </c>
    </row>
    <row r="21" spans="6:19" ht="20.100000000000001" customHeight="1">
      <c r="F21" s="26" t="s">
        <v>57</v>
      </c>
      <c r="G21" s="106" t="s">
        <v>112</v>
      </c>
      <c r="H21" s="166">
        <v>129</v>
      </c>
      <c r="I21" s="166">
        <v>117</v>
      </c>
      <c r="J21" s="166">
        <v>113</v>
      </c>
      <c r="K21" s="166">
        <v>110</v>
      </c>
      <c r="L21" s="166">
        <v>108</v>
      </c>
      <c r="M21" s="166">
        <v>106</v>
      </c>
      <c r="N21" s="166">
        <v>102</v>
      </c>
      <c r="O21" s="151">
        <f t="shared" si="5"/>
        <v>-3.8383860990437113</v>
      </c>
    </row>
    <row r="22" spans="6:19" ht="20.100000000000001" customHeight="1">
      <c r="F22" s="26" t="s">
        <v>59</v>
      </c>
      <c r="G22" s="106" t="s">
        <v>112</v>
      </c>
      <c r="H22" s="166">
        <v>92</v>
      </c>
      <c r="I22" s="166">
        <v>87</v>
      </c>
      <c r="J22" s="166">
        <v>86</v>
      </c>
      <c r="K22" s="166">
        <v>85</v>
      </c>
      <c r="L22" s="166">
        <v>83</v>
      </c>
      <c r="M22" s="166">
        <v>81</v>
      </c>
      <c r="N22" s="166">
        <v>82</v>
      </c>
      <c r="O22" s="151">
        <f t="shared" si="5"/>
        <v>-1.8995489561588474</v>
      </c>
    </row>
    <row r="23" spans="6:19" ht="20.100000000000001" customHeight="1">
      <c r="F23" s="26" t="s">
        <v>239</v>
      </c>
      <c r="G23" s="106" t="s">
        <v>112</v>
      </c>
      <c r="H23" s="166">
        <v>48.873094309282202</v>
      </c>
      <c r="I23" s="166">
        <v>58</v>
      </c>
      <c r="J23" s="166">
        <v>56.858267716535401</v>
      </c>
      <c r="K23" s="166">
        <v>55.716535433070902</v>
      </c>
      <c r="L23" s="166">
        <v>54.574803149606304</v>
      </c>
      <c r="M23" s="166">
        <v>54.574803149606304</v>
      </c>
      <c r="N23" s="166">
        <v>54.574803149606304</v>
      </c>
      <c r="O23" s="151">
        <f t="shared" si="5"/>
        <v>1.8561031862733168</v>
      </c>
    </row>
    <row r="24" spans="6:19" ht="27.95" customHeight="1">
      <c r="F24" s="26" t="s">
        <v>240</v>
      </c>
      <c r="G24" s="106" t="s">
        <v>112</v>
      </c>
      <c r="H24" s="166">
        <v>78</v>
      </c>
      <c r="I24" s="166">
        <v>79</v>
      </c>
      <c r="J24" s="166">
        <v>78</v>
      </c>
      <c r="K24" s="166">
        <v>69.867391241889905</v>
      </c>
      <c r="L24" s="166">
        <v>66.411281577433499</v>
      </c>
      <c r="M24" s="166">
        <v>66.411281577433499</v>
      </c>
      <c r="N24" s="166">
        <v>66.411281577433499</v>
      </c>
      <c r="O24" s="151">
        <f t="shared" si="5"/>
        <v>-2.6450862376939721</v>
      </c>
    </row>
    <row r="25" spans="6:19" ht="20.100000000000001" customHeight="1">
      <c r="F25" s="26" t="s">
        <v>212</v>
      </c>
      <c r="G25" s="106" t="s">
        <v>112</v>
      </c>
      <c r="H25" s="166">
        <v>61.864445525291799</v>
      </c>
      <c r="I25" s="166">
        <v>62.657579442282703</v>
      </c>
      <c r="J25" s="166">
        <v>61.864445525291799</v>
      </c>
      <c r="K25" s="166">
        <v>55.414197685617303</v>
      </c>
      <c r="L25" s="166">
        <v>52.673039889896799</v>
      </c>
      <c r="M25" s="166">
        <v>52.673039889896799</v>
      </c>
      <c r="N25" s="166">
        <v>52.673039889896799</v>
      </c>
      <c r="O25" s="151">
        <f t="shared" si="5"/>
        <v>-2.6450862376939721</v>
      </c>
    </row>
    <row r="26" spans="6:19" ht="20.100000000000001" customHeight="1">
      <c r="F26" s="26" t="s">
        <v>241</v>
      </c>
      <c r="G26" s="106" t="s">
        <v>112</v>
      </c>
      <c r="H26" s="166">
        <v>16.135554474708201</v>
      </c>
      <c r="I26" s="166">
        <v>16.342420557717301</v>
      </c>
      <c r="J26" s="166">
        <v>16.135554474708201</v>
      </c>
      <c r="K26" s="166">
        <v>14.4531935562726</v>
      </c>
      <c r="L26" s="166">
        <v>13.7382416875367</v>
      </c>
      <c r="M26" s="166">
        <v>13.7382416875367</v>
      </c>
      <c r="N26" s="166">
        <v>13.7382416875367</v>
      </c>
      <c r="O26" s="151">
        <f t="shared" si="5"/>
        <v>-2.6450862376939832</v>
      </c>
    </row>
    <row r="27" spans="6:19" ht="27.95" customHeight="1">
      <c r="F27" s="24" t="s">
        <v>199</v>
      </c>
      <c r="G27" s="106"/>
      <c r="H27" s="70"/>
      <c r="I27" s="70"/>
      <c r="J27" s="70"/>
      <c r="K27" s="70"/>
      <c r="L27" s="55"/>
      <c r="M27" s="55"/>
      <c r="N27" s="55"/>
    </row>
    <row r="28" spans="6:19" ht="20.100000000000001" customHeight="1">
      <c r="F28" s="26" t="s">
        <v>242</v>
      </c>
      <c r="G28" s="106" t="s">
        <v>112</v>
      </c>
      <c r="H28" s="166">
        <v>530</v>
      </c>
      <c r="I28" s="166">
        <v>519</v>
      </c>
      <c r="J28" s="166">
        <v>512</v>
      </c>
      <c r="K28" s="166">
        <v>504</v>
      </c>
      <c r="L28" s="166">
        <v>504</v>
      </c>
      <c r="M28" s="166">
        <v>497</v>
      </c>
      <c r="N28" s="166">
        <v>495</v>
      </c>
      <c r="O28" s="151">
        <f t="shared" ref="O28:O33" si="6">((N28/H28)^(1/6)-1)*100</f>
        <v>-1.132195936039937</v>
      </c>
    </row>
    <row r="29" spans="6:19" ht="20.100000000000001" customHeight="1">
      <c r="F29" s="26" t="s">
        <v>53</v>
      </c>
      <c r="G29" s="106" t="s">
        <v>112</v>
      </c>
      <c r="H29" s="166">
        <v>208.75743824</v>
      </c>
      <c r="I29" s="166">
        <v>207.115694567031</v>
      </c>
      <c r="J29" s="166">
        <v>203.568675160108</v>
      </c>
      <c r="K29" s="166">
        <v>201.671647058095</v>
      </c>
      <c r="L29" s="166">
        <v>201.48655954847499</v>
      </c>
      <c r="M29" s="166">
        <v>200.25770154326199</v>
      </c>
      <c r="N29" s="166">
        <v>199.93257232485701</v>
      </c>
      <c r="O29" s="151">
        <f t="shared" si="6"/>
        <v>-0.71729546848798842</v>
      </c>
    </row>
    <row r="30" spans="6:19" ht="20.100000000000001" customHeight="1">
      <c r="F30" s="26" t="s">
        <v>213</v>
      </c>
      <c r="G30" s="106" t="s">
        <v>112</v>
      </c>
      <c r="H30" s="166">
        <v>136</v>
      </c>
      <c r="I30" s="166">
        <v>133</v>
      </c>
      <c r="J30" s="166">
        <v>132</v>
      </c>
      <c r="K30" s="166">
        <v>131</v>
      </c>
      <c r="L30" s="166">
        <v>129</v>
      </c>
      <c r="M30" s="166">
        <v>129</v>
      </c>
      <c r="N30" s="166">
        <v>129</v>
      </c>
      <c r="O30" s="151">
        <f t="shared" si="6"/>
        <v>-0.87684115007792274</v>
      </c>
    </row>
    <row r="31" spans="6:19" ht="20.100000000000001" customHeight="1">
      <c r="F31" s="26" t="s">
        <v>243</v>
      </c>
      <c r="G31" s="106" t="s">
        <v>112</v>
      </c>
      <c r="H31" s="166">
        <v>54</v>
      </c>
      <c r="I31" s="166">
        <v>51</v>
      </c>
      <c r="J31" s="166">
        <v>49</v>
      </c>
      <c r="K31" s="166">
        <v>48</v>
      </c>
      <c r="L31" s="166">
        <v>45</v>
      </c>
      <c r="M31" s="166">
        <v>38</v>
      </c>
      <c r="N31" s="166">
        <v>37</v>
      </c>
      <c r="O31" s="151">
        <f t="shared" si="6"/>
        <v>-6.1066875589266818</v>
      </c>
    </row>
    <row r="32" spans="6:19" ht="20.100000000000001" customHeight="1">
      <c r="F32" s="26" t="s">
        <v>221</v>
      </c>
      <c r="G32" s="106" t="s">
        <v>112</v>
      </c>
      <c r="H32" s="166">
        <v>68</v>
      </c>
      <c r="I32" s="166">
        <v>68</v>
      </c>
      <c r="J32" s="166">
        <v>66</v>
      </c>
      <c r="K32" s="166">
        <v>66</v>
      </c>
      <c r="L32" s="166">
        <v>67</v>
      </c>
      <c r="M32" s="166">
        <v>67</v>
      </c>
      <c r="N32" s="166">
        <v>67</v>
      </c>
      <c r="O32" s="151">
        <f t="shared" si="6"/>
        <v>-0.2466135044364659</v>
      </c>
    </row>
    <row r="33" spans="5:15" ht="20.100000000000001" customHeight="1">
      <c r="F33" s="26" t="s">
        <v>61</v>
      </c>
      <c r="G33" s="106" t="s">
        <v>112</v>
      </c>
      <c r="H33" s="166">
        <v>47</v>
      </c>
      <c r="I33" s="166">
        <v>43</v>
      </c>
      <c r="J33" s="166">
        <v>42</v>
      </c>
      <c r="K33" s="166">
        <v>42</v>
      </c>
      <c r="L33" s="166">
        <v>42</v>
      </c>
      <c r="M33" s="166">
        <v>42</v>
      </c>
      <c r="N33" s="166">
        <v>41</v>
      </c>
      <c r="O33" s="151">
        <f t="shared" si="6"/>
        <v>-2.2505475983657819</v>
      </c>
    </row>
    <row r="34" spans="5:15" ht="14.25">
      <c r="F34" s="26"/>
      <c r="G34" s="106"/>
      <c r="H34" s="70"/>
      <c r="I34" s="70"/>
      <c r="J34" s="70"/>
      <c r="K34" s="70"/>
      <c r="L34" s="55"/>
      <c r="M34" s="55"/>
      <c r="N34" s="55"/>
    </row>
    <row r="35" spans="5:15" ht="14.25">
      <c r="F35" s="26"/>
      <c r="G35" s="106"/>
      <c r="H35" s="182" t="str">
        <f t="shared" ref="H35:N35" ca="1" si="7">CONCATENATE(H$3-1,"-",RIGHT(H$3,2))</f>
        <v>2023-24</v>
      </c>
      <c r="I35" s="182" t="str">
        <f t="shared" ca="1" si="7"/>
        <v>2024-25</v>
      </c>
      <c r="J35" s="182" t="str">
        <f t="shared" ca="1" si="7"/>
        <v>2025-26</v>
      </c>
      <c r="K35" s="182" t="str">
        <f t="shared" ca="1" si="7"/>
        <v>2026-27</v>
      </c>
      <c r="L35" s="182" t="str">
        <f t="shared" ca="1" si="7"/>
        <v>2027-28</v>
      </c>
      <c r="M35" s="182" t="str">
        <f t="shared" ca="1" si="7"/>
        <v>2028-29</v>
      </c>
      <c r="N35" s="182" t="str">
        <f t="shared" ca="1" si="7"/>
        <v>2029-30</v>
      </c>
    </row>
    <row r="36" spans="5:15" ht="14.25">
      <c r="F36" s="26"/>
      <c r="G36" s="106"/>
      <c r="H36" s="70"/>
      <c r="I36" s="70"/>
      <c r="J36" s="70"/>
      <c r="K36" s="70"/>
      <c r="L36" s="55"/>
      <c r="M36" s="55"/>
      <c r="N36" s="55"/>
    </row>
    <row r="37" spans="5:15" ht="14.25">
      <c r="F37" s="17"/>
      <c r="H37" s="107"/>
      <c r="I37" s="107"/>
      <c r="J37" s="107"/>
      <c r="K37" s="107"/>
      <c r="L37" s="107"/>
      <c r="M37" s="107"/>
      <c r="N37" s="107"/>
      <c r="O37" s="161"/>
    </row>
    <row r="38" spans="5:15" ht="15">
      <c r="F38" s="17"/>
      <c r="G38" s="39"/>
      <c r="H38" s="39"/>
      <c r="I38" s="39"/>
      <c r="J38" s="39"/>
      <c r="K38" s="39"/>
      <c r="L38" s="154"/>
      <c r="M38" s="155"/>
      <c r="N38" s="155"/>
    </row>
    <row r="39" spans="5:15" ht="20.100000000000001" customHeight="1">
      <c r="G39" s="49" t="s">
        <v>92</v>
      </c>
      <c r="H39" s="50" t="str">
        <f ca="1">CONCATENATE(H$3-1,"–",RIGHT(H$3,2))</f>
        <v>2023–24</v>
      </c>
      <c r="I39" s="50" t="str">
        <f ca="1">CONCATENATE(CONCATENATE(I$3-1,"–",RIGHT(I$3,2)),IF($A$4&gt;6,""," s"))</f>
        <v>2024–25 s</v>
      </c>
      <c r="J39" s="50" t="str">
        <f ca="1">CONCATENATE(CONCATENATE(J$3-1,"–",RIGHT(J$3,2))," f")</f>
        <v>2025–26 f</v>
      </c>
      <c r="K39" s="50" t="str">
        <f ca="1">CONCATENATE(CONCATENATE(K$3-1,"–",RIGHT(K$3,2))," f")</f>
        <v>2026–27 f</v>
      </c>
      <c r="L39" s="50" t="str">
        <f ca="1">CONCATENATE(CONCATENATE(L$3-1,"–",RIGHT(L$3,2))," z")</f>
        <v>2027–28 z</v>
      </c>
      <c r="M39" s="50" t="str">
        <f t="shared" ref="M39:N39" ca="1" si="8">CONCATENATE(CONCATENATE(M$3-1,"–",RIGHT(M$3,2))," z")</f>
        <v>2028–29 z</v>
      </c>
      <c r="N39" s="50" t="str">
        <f t="shared" ca="1" si="8"/>
        <v>2029–30 z</v>
      </c>
      <c r="O39" s="153" t="s">
        <v>190</v>
      </c>
    </row>
    <row r="40" spans="5:15" ht="20.100000000000001" customHeight="1">
      <c r="F40" s="22" t="s">
        <v>53</v>
      </c>
      <c r="H40" s="108"/>
      <c r="I40" s="108"/>
      <c r="J40" s="108"/>
      <c r="K40" s="108"/>
      <c r="L40" s="108"/>
      <c r="M40" s="108"/>
      <c r="N40" s="108"/>
    </row>
    <row r="41" spans="5:15" ht="20.100000000000001" customHeight="1">
      <c r="F41" s="24" t="s">
        <v>197</v>
      </c>
      <c r="G41" s="106" t="s">
        <v>112</v>
      </c>
      <c r="H41" s="70">
        <v>232.617810335879</v>
      </c>
      <c r="I41" s="70">
        <v>227.97664253971499</v>
      </c>
      <c r="J41" s="70">
        <v>224.365120378386</v>
      </c>
      <c r="K41" s="70">
        <v>219.52622579312899</v>
      </c>
      <c r="L41" s="70">
        <v>218.280303317967</v>
      </c>
      <c r="M41" s="70">
        <v>220.310512035763</v>
      </c>
      <c r="N41" s="70">
        <v>216.09939228391599</v>
      </c>
      <c r="O41" s="151">
        <f t="shared" ref="O41:O44" si="9">((N41/H41)^(1/6)-1)*100</f>
        <v>-1.2201345259311824</v>
      </c>
    </row>
    <row r="42" spans="5:15" ht="27.95" customHeight="1">
      <c r="F42" s="24" t="s">
        <v>244</v>
      </c>
      <c r="G42" s="106" t="s">
        <v>112</v>
      </c>
      <c r="H42" s="70">
        <v>205.01946624000001</v>
      </c>
      <c r="I42" s="70">
        <v>213.27396523937</v>
      </c>
      <c r="J42" s="70">
        <v>207.268354958972</v>
      </c>
      <c r="K42" s="70">
        <v>202.16331630202299</v>
      </c>
      <c r="L42" s="70">
        <v>200.905758140134</v>
      </c>
      <c r="M42" s="70">
        <v>201.53596685792999</v>
      </c>
      <c r="N42" s="70">
        <v>199.32484710608401</v>
      </c>
      <c r="O42" s="151">
        <f t="shared" si="9"/>
        <v>-0.46838365597033915</v>
      </c>
    </row>
    <row r="43" spans="5:15" ht="20.100000000000001" customHeight="1">
      <c r="F43" s="26" t="s">
        <v>201</v>
      </c>
      <c r="G43" s="106" t="s">
        <v>96</v>
      </c>
      <c r="H43" s="70">
        <v>37214.073914000001</v>
      </c>
      <c r="I43" s="70">
        <v>33372.702574822099</v>
      </c>
      <c r="J43" s="70">
        <v>27730.327284349802</v>
      </c>
      <c r="K43" s="70">
        <v>26309.200902701799</v>
      </c>
      <c r="L43" s="70">
        <v>26033.249917824502</v>
      </c>
      <c r="M43" s="70">
        <v>26147.363941887899</v>
      </c>
      <c r="N43" s="70">
        <v>24867.835038118999</v>
      </c>
      <c r="O43" s="151">
        <f t="shared" si="9"/>
        <v>-6.4978077063811419</v>
      </c>
    </row>
    <row r="44" spans="5:15" ht="20.100000000000001" customHeight="1">
      <c r="F44" s="26" t="s">
        <v>245</v>
      </c>
      <c r="G44" s="106" t="s">
        <v>96</v>
      </c>
      <c r="H44" s="70">
        <v>38151.683729516197</v>
      </c>
      <c r="I44" s="70">
        <v>33372.702574822099</v>
      </c>
      <c r="J44" s="70">
        <v>26831.625327981601</v>
      </c>
      <c r="K44" s="70">
        <v>24760.5195255617</v>
      </c>
      <c r="L44" s="70">
        <v>23903.231505669999</v>
      </c>
      <c r="M44" s="70">
        <v>23422.447626478399</v>
      </c>
      <c r="N44" s="70">
        <v>21732.9398046477</v>
      </c>
      <c r="O44" s="151">
        <f t="shared" si="9"/>
        <v>-8.9526182473512286</v>
      </c>
    </row>
    <row r="45" spans="5:15" ht="9.9499999999999993" customHeight="1">
      <c r="F45" s="109"/>
      <c r="G45" s="110"/>
      <c r="H45" s="110"/>
      <c r="I45" s="110"/>
      <c r="J45" s="110"/>
      <c r="K45" s="110"/>
      <c r="L45" s="110"/>
      <c r="M45" s="110"/>
      <c r="N45" s="110"/>
      <c r="O45" s="161"/>
    </row>
    <row r="46" spans="5:15" ht="9.9499999999999993" customHeight="1">
      <c r="K46" s="12"/>
    </row>
    <row r="47" spans="5:15" ht="18" customHeight="1">
      <c r="E47"/>
      <c r="F47" s="151" t="s">
        <v>70</v>
      </c>
    </row>
    <row r="48" spans="5:15" ht="18" customHeight="1">
      <c r="E48" s="159" t="s">
        <v>73</v>
      </c>
      <c r="F48" s="160" t="s">
        <v>246</v>
      </c>
    </row>
    <row r="49" spans="5:11" ht="18" customHeight="1">
      <c r="E49" s="159" t="s">
        <v>75</v>
      </c>
      <c r="F49" s="160" t="s">
        <v>247</v>
      </c>
    </row>
    <row r="50" spans="5:11" ht="18" customHeight="1">
      <c r="E50" s="159" t="s">
        <v>77</v>
      </c>
      <c r="F50" s="160" t="s">
        <v>248</v>
      </c>
    </row>
    <row r="51" spans="5:11" ht="18" customHeight="1">
      <c r="E51" s="159" t="s">
        <v>79</v>
      </c>
      <c r="F51" s="160" t="str">
        <f ca="1">CONCATENATE("In ", $A$3 -1, " calendar year US dollars")</f>
        <v>In 2024 calendar year US dollars</v>
      </c>
      <c r="J51" s="111"/>
      <c r="K51" s="111"/>
    </row>
    <row r="52" spans="5:11" ht="18" customHeight="1">
      <c r="E52" s="159" t="s">
        <v>207</v>
      </c>
      <c r="F52" s="160" t="s">
        <v>249</v>
      </c>
    </row>
    <row r="53" spans="5:11" ht="18" customHeight="1">
      <c r="E53" s="159" t="s">
        <v>250</v>
      </c>
      <c r="F53" s="160" t="s">
        <v>251</v>
      </c>
    </row>
    <row r="54" spans="5:11" ht="18" customHeight="1">
      <c r="E54" s="159" t="s">
        <v>101</v>
      </c>
      <c r="F54" s="160" t="s">
        <v>252</v>
      </c>
    </row>
    <row r="55" spans="5:11" ht="18" customHeight="1">
      <c r="E55" s="159" t="s">
        <v>208</v>
      </c>
      <c r="F55" s="158" t="str">
        <f ca="1">CONCATENATE("Compound annual growth rate (per cent), for the period from ", A3 - 1, " to ", A3+5, " or for the equivalent financial years.")</f>
        <v>Compound annual growth rate (per cent), for the period from 2024 to 2030 or for the equivalent financial years.</v>
      </c>
    </row>
    <row r="56" spans="5:11" ht="18" customHeight="1">
      <c r="E56" s="159" t="s">
        <v>103</v>
      </c>
      <c r="F56" s="160" t="s">
        <v>104</v>
      </c>
    </row>
    <row r="57" spans="5:11" ht="18" customHeight="1">
      <c r="E57"/>
      <c r="F57" s="151" t="s">
        <v>253</v>
      </c>
    </row>
  </sheetData>
  <pageMargins left="0" right="0" top="0" bottom="0" header="0" footer="0"/>
  <pageSetup paperSize="9" scale="7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741F-E016-4842-9766-2326EB1E063D}">
  <sheetPr>
    <pageSetUpPr fitToPage="1"/>
  </sheetPr>
  <dimension ref="A1:R54"/>
  <sheetViews>
    <sheetView zoomScale="80" zoomScaleNormal="80" workbookViewId="0">
      <selection activeCell="K33" sqref="K33"/>
    </sheetView>
  </sheetViews>
  <sheetFormatPr defaultColWidth="10.28515625" defaultRowHeight="18" customHeight="1"/>
  <cols>
    <col min="1" max="1" width="16.7109375" style="30" customWidth="1"/>
    <col min="2" max="3" width="10.28515625" style="30"/>
    <col min="4" max="4" width="13.28515625" style="30" bestFit="1" customWidth="1"/>
    <col min="5" max="5" width="4" style="30" customWidth="1"/>
    <col min="6" max="6" width="31.5703125" style="31" customWidth="1"/>
    <col min="7" max="7" width="11" style="34" customWidth="1"/>
    <col min="8" max="14" width="14.42578125" style="34" customWidth="1"/>
    <col min="15" max="16384" width="10.28515625" style="30"/>
  </cols>
  <sheetData>
    <row r="1" spans="1:15" ht="57" customHeight="1">
      <c r="A1" s="11" t="s">
        <v>44</v>
      </c>
    </row>
    <row r="2" spans="1:15" ht="18" customHeight="1">
      <c r="A2" s="178">
        <f ca="1">TODAY()</f>
        <v>45751</v>
      </c>
    </row>
    <row r="3" spans="1:15" ht="18" customHeight="1">
      <c r="A3" s="11">
        <f ca="1">YEAR(A2)</f>
        <v>2025</v>
      </c>
      <c r="F3" s="36"/>
      <c r="H3" s="176">
        <f ca="1">A3-1</f>
        <v>2024</v>
      </c>
      <c r="I3" s="176">
        <f ca="1">H3+1</f>
        <v>2025</v>
      </c>
      <c r="J3" s="176">
        <f t="shared" ref="J3:K3" ca="1" si="0">I3+1</f>
        <v>2026</v>
      </c>
      <c r="K3" s="176">
        <f t="shared" ca="1" si="0"/>
        <v>2027</v>
      </c>
      <c r="L3" s="176">
        <f t="shared" ref="L3" ca="1" si="1">K3+1</f>
        <v>2028</v>
      </c>
      <c r="M3" s="176">
        <f t="shared" ref="M3" ca="1" si="2">L3+1</f>
        <v>2029</v>
      </c>
      <c r="N3" s="176">
        <f t="shared" ref="N3" ca="1" si="3">M3+1</f>
        <v>2030</v>
      </c>
    </row>
    <row r="4" spans="1:15" ht="18" customHeight="1">
      <c r="A4" s="11">
        <f ca="1">MONTH(A2)</f>
        <v>4</v>
      </c>
      <c r="F4" s="36"/>
    </row>
    <row r="5" spans="1:15" ht="18" customHeight="1">
      <c r="F5" s="36"/>
    </row>
    <row r="6" spans="1:15" ht="18" customHeight="1">
      <c r="F6" s="18" t="s">
        <v>35</v>
      </c>
      <c r="G6" s="57"/>
      <c r="H6" s="57" t="s">
        <v>48</v>
      </c>
      <c r="I6" s="57"/>
      <c r="J6" s="57"/>
      <c r="K6" s="57"/>
      <c r="L6" s="57"/>
      <c r="M6" s="57"/>
      <c r="N6" s="57"/>
      <c r="O6" s="64"/>
    </row>
    <row r="7" spans="1:15" ht="18" customHeight="1">
      <c r="F7" s="86"/>
      <c r="G7" s="48"/>
      <c r="H7" s="39"/>
      <c r="I7" s="39"/>
      <c r="J7" s="39"/>
      <c r="K7" s="39"/>
      <c r="L7" s="154"/>
      <c r="M7" s="155"/>
      <c r="N7" s="155"/>
    </row>
    <row r="8" spans="1:15" ht="20.100000000000001" customHeight="1">
      <c r="F8" s="68"/>
      <c r="G8" s="49" t="s">
        <v>92</v>
      </c>
      <c r="H8" s="49" t="str">
        <f ca="1">CONCATENATE(H3)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153" t="s">
        <v>190</v>
      </c>
    </row>
    <row r="9" spans="1:15" ht="27.95" customHeight="1">
      <c r="F9" s="51" t="s">
        <v>191</v>
      </c>
      <c r="G9" s="40"/>
      <c r="H9" s="43"/>
      <c r="I9" s="43"/>
      <c r="J9" s="43"/>
      <c r="K9" s="43"/>
      <c r="L9" s="43"/>
      <c r="M9" s="43"/>
      <c r="N9" s="43"/>
    </row>
    <row r="10" spans="1:15" ht="20.100000000000001" customHeight="1">
      <c r="E10" s="30" t="s">
        <v>48</v>
      </c>
      <c r="F10" s="36" t="s">
        <v>254</v>
      </c>
      <c r="G10" s="40" t="s">
        <v>255</v>
      </c>
      <c r="H10" s="116">
        <v>102.62345085763</v>
      </c>
      <c r="I10" s="116">
        <v>104.972371733144</v>
      </c>
      <c r="J10" s="116">
        <v>106.05282532627101</v>
      </c>
      <c r="K10" s="116">
        <v>106.36593366771</v>
      </c>
      <c r="L10" s="116">
        <v>106.769944430858</v>
      </c>
      <c r="M10" s="116">
        <v>106.759844161779</v>
      </c>
      <c r="N10" s="116">
        <v>107.06285223414</v>
      </c>
      <c r="O10" s="151">
        <f>((N10/H10)^(1/6)-1)*100</f>
        <v>0.70832338632254022</v>
      </c>
    </row>
    <row r="11" spans="1:15" ht="27.95" customHeight="1">
      <c r="F11" s="36" t="s">
        <v>256</v>
      </c>
      <c r="G11" s="40" t="s">
        <v>255</v>
      </c>
      <c r="H11" s="116">
        <v>103.145</v>
      </c>
      <c r="I11" s="116">
        <v>104.3875</v>
      </c>
      <c r="J11" s="116">
        <v>105.5795</v>
      </c>
      <c r="K11" s="116">
        <v>105.961742854421</v>
      </c>
      <c r="L11" s="116">
        <v>106.16292330411601</v>
      </c>
      <c r="M11" s="116">
        <v>106.21321841654</v>
      </c>
      <c r="N11" s="116">
        <v>106.223277439024</v>
      </c>
      <c r="O11" s="151">
        <f>((N11/H11)^(1/6)-1)*100</f>
        <v>0.4913281521729651</v>
      </c>
    </row>
    <row r="12" spans="1:15" ht="27.95" customHeight="1">
      <c r="F12" s="53" t="s">
        <v>257</v>
      </c>
      <c r="G12" s="53"/>
      <c r="H12" s="116"/>
      <c r="I12" s="116"/>
      <c r="J12" s="116"/>
      <c r="K12" s="116"/>
      <c r="L12" s="116"/>
      <c r="M12" s="116"/>
      <c r="N12" s="116"/>
    </row>
    <row r="13" spans="1:15" ht="20.100000000000001" customHeight="1">
      <c r="F13" s="36" t="s">
        <v>231</v>
      </c>
      <c r="G13" s="40" t="s">
        <v>134</v>
      </c>
      <c r="H13" s="116">
        <v>75.886307572209205</v>
      </c>
      <c r="I13" s="116">
        <v>67.233047005668197</v>
      </c>
      <c r="J13" s="116">
        <v>63.536217178925703</v>
      </c>
      <c r="K13" s="116">
        <v>61.317434651420797</v>
      </c>
      <c r="L13" s="116">
        <v>60.403910880750999</v>
      </c>
      <c r="M13" s="116">
        <v>60.53569830008</v>
      </c>
      <c r="N13" s="116">
        <v>60.017545892158999</v>
      </c>
      <c r="O13" s="151">
        <f>((N13/H13)^(1/6)-1)*100</f>
        <v>-3.8345351523538906</v>
      </c>
    </row>
    <row r="14" spans="1:15" ht="20.100000000000001" customHeight="1">
      <c r="F14" s="36" t="s">
        <v>97</v>
      </c>
      <c r="G14" s="40" t="s">
        <v>134</v>
      </c>
      <c r="H14" s="116">
        <v>77.404033723653399</v>
      </c>
      <c r="I14" s="116">
        <v>67.233047005668297</v>
      </c>
      <c r="J14" s="116">
        <v>62.258669285193498</v>
      </c>
      <c r="K14" s="116">
        <v>58.845796677063802</v>
      </c>
      <c r="L14" s="116">
        <v>56.763996395760003</v>
      </c>
      <c r="M14" s="116">
        <v>55.705220528330798</v>
      </c>
      <c r="N14" s="116">
        <v>54.080289810675303</v>
      </c>
      <c r="O14" s="151">
        <f>((N14/H14)^(1/6)-1)*100</f>
        <v>-5.8010845097252517</v>
      </c>
    </row>
    <row r="15" spans="1:15" ht="27.95" customHeight="1">
      <c r="F15" s="36" t="s">
        <v>258</v>
      </c>
      <c r="G15" s="40"/>
      <c r="H15" s="116"/>
      <c r="I15" s="116"/>
      <c r="J15" s="116"/>
      <c r="K15" s="116"/>
      <c r="L15" s="116"/>
      <c r="M15" s="116"/>
      <c r="N15" s="116"/>
    </row>
    <row r="16" spans="1:15" ht="20.100000000000001" customHeight="1">
      <c r="F16" s="36" t="s">
        <v>231</v>
      </c>
      <c r="G16" s="40" t="s">
        <v>134</v>
      </c>
      <c r="H16" s="116">
        <v>80.738125836515096</v>
      </c>
      <c r="I16" s="116">
        <v>69.907207391803396</v>
      </c>
      <c r="J16" s="116">
        <v>66.880228609395502</v>
      </c>
      <c r="K16" s="116">
        <v>64.5446680541272</v>
      </c>
      <c r="L16" s="116">
        <v>63.583064085000998</v>
      </c>
      <c r="M16" s="116">
        <v>63.721787684294704</v>
      </c>
      <c r="N16" s="116">
        <v>63.176364097009497</v>
      </c>
      <c r="O16" s="151">
        <f>((N16/H16)^(1/6)-1)*100</f>
        <v>-4.0055788828254668</v>
      </c>
    </row>
    <row r="17" spans="6:18" ht="20.100000000000001" customHeight="1">
      <c r="F17" s="36" t="s">
        <v>97</v>
      </c>
      <c r="G17" s="40" t="s">
        <v>134</v>
      </c>
      <c r="H17" s="116">
        <v>82.352888353245405</v>
      </c>
      <c r="I17" s="116">
        <v>69.907207391803496</v>
      </c>
      <c r="J17" s="116">
        <v>65.535441352835306</v>
      </c>
      <c r="K17" s="116">
        <v>61.942943870593503</v>
      </c>
      <c r="L17" s="116">
        <v>59.751575153431503</v>
      </c>
      <c r="M17" s="116">
        <v>58.637074240348198</v>
      </c>
      <c r="N17" s="116">
        <v>56.926620853342399</v>
      </c>
      <c r="O17" s="151">
        <f>((N17/H17)^(1/6)-1)*100</f>
        <v>-5.9686304570917166</v>
      </c>
    </row>
    <row r="18" spans="6:18" ht="14.25">
      <c r="F18" s="36"/>
      <c r="G18" s="40"/>
      <c r="H18" s="71"/>
      <c r="I18" s="71"/>
      <c r="J18" s="71"/>
      <c r="K18" s="71"/>
      <c r="L18" s="55"/>
      <c r="M18" s="55"/>
      <c r="N18" s="55"/>
    </row>
    <row r="19" spans="6:18" ht="14.25">
      <c r="F19" s="36"/>
      <c r="G19" s="40"/>
      <c r="H19" s="181" t="str">
        <f t="shared" ref="H19:N19" ca="1" si="6">CONCATENATE(H$3-1,"-",RIGHT(H$3,2))</f>
        <v>2023-24</v>
      </c>
      <c r="I19" s="181" t="str">
        <f t="shared" ca="1" si="6"/>
        <v>2024-25</v>
      </c>
      <c r="J19" s="181" t="str">
        <f t="shared" ca="1" si="6"/>
        <v>2025-26</v>
      </c>
      <c r="K19" s="181" t="str">
        <f t="shared" ca="1" si="6"/>
        <v>2026-27</v>
      </c>
      <c r="L19" s="181" t="str">
        <f t="shared" ca="1" si="6"/>
        <v>2027-28</v>
      </c>
      <c r="M19" s="181" t="str">
        <f t="shared" ca="1" si="6"/>
        <v>2028-29</v>
      </c>
      <c r="N19" s="181" t="str">
        <f t="shared" ca="1" si="6"/>
        <v>2029-30</v>
      </c>
    </row>
    <row r="20" spans="6:18" ht="14.25">
      <c r="F20" s="36"/>
      <c r="G20" s="40"/>
      <c r="H20" s="71"/>
      <c r="I20" s="71"/>
      <c r="J20" s="71"/>
      <c r="K20" s="71"/>
      <c r="L20" s="55"/>
      <c r="M20" s="55"/>
      <c r="N20" s="55"/>
    </row>
    <row r="21" spans="6:18" ht="14.25">
      <c r="F21" s="36"/>
      <c r="G21" s="40"/>
      <c r="H21" s="37"/>
      <c r="I21" s="37"/>
      <c r="J21" s="37"/>
      <c r="K21" s="37"/>
      <c r="L21" s="37"/>
      <c r="M21" s="37"/>
      <c r="N21" s="37"/>
      <c r="O21" s="64"/>
    </row>
    <row r="22" spans="6:18" ht="15">
      <c r="F22" s="36"/>
      <c r="G22" s="39"/>
      <c r="H22" s="39"/>
      <c r="I22" s="39"/>
      <c r="J22" s="39"/>
      <c r="K22" s="39"/>
      <c r="L22" s="154"/>
      <c r="M22" s="155"/>
      <c r="N22" s="155"/>
    </row>
    <row r="23" spans="6:18" ht="20.100000000000001" customHeight="1">
      <c r="F23" s="36"/>
      <c r="G23" s="49" t="s">
        <v>92</v>
      </c>
      <c r="H23" s="50" t="str">
        <f ca="1">CONCATENATE(H$3-1,"–",RIGHT(H$3,2))</f>
        <v>2023–24</v>
      </c>
      <c r="I23" s="50" t="str">
        <f ca="1">CONCATENATE(CONCATENATE(I$3-1,"–",RIGHT(I$3,2)),IF($A$4&gt;6,""," s"))</f>
        <v>2024–25 s</v>
      </c>
      <c r="J23" s="50" t="str">
        <f ca="1">CONCATENATE(CONCATENATE(J$3-1,"–",RIGHT(J$3,2))," f")</f>
        <v>2025–26 f</v>
      </c>
      <c r="K23" s="50" t="str">
        <f ca="1">CONCATENATE(CONCATENATE(K$3-1,"–",RIGHT(K$3,2))," f")</f>
        <v>2026–27 f</v>
      </c>
      <c r="L23" s="50" t="str">
        <f ca="1">CONCATENATE(CONCATENATE(L$3-1,"–",RIGHT(L$3,2))," z")</f>
        <v>2027–28 z</v>
      </c>
      <c r="M23" s="50" t="str">
        <f t="shared" ref="M23:N23" ca="1" si="7">CONCATENATE(CONCATENATE(M$3-1,"–",RIGHT(M$3,2))," z")</f>
        <v>2028–29 z</v>
      </c>
      <c r="N23" s="50" t="str">
        <f t="shared" ca="1" si="7"/>
        <v>2029–30 z</v>
      </c>
      <c r="O23" s="153" t="s">
        <v>190</v>
      </c>
    </row>
    <row r="24" spans="6:18" ht="20.100000000000001" customHeight="1">
      <c r="F24" s="51" t="s">
        <v>53</v>
      </c>
      <c r="G24" s="40"/>
      <c r="H24" s="43"/>
      <c r="I24" s="43"/>
      <c r="J24" s="43"/>
      <c r="K24" s="43"/>
      <c r="L24" s="43"/>
      <c r="M24" s="43"/>
      <c r="N24" s="43"/>
    </row>
    <row r="25" spans="6:18" ht="20.100000000000001" customHeight="1">
      <c r="F25" s="36" t="s">
        <v>259</v>
      </c>
      <c r="G25" s="40"/>
      <c r="H25" s="43"/>
      <c r="I25" s="43"/>
      <c r="J25" s="43"/>
      <c r="K25" s="43"/>
      <c r="L25" s="43"/>
      <c r="M25" s="43"/>
      <c r="N25" s="43"/>
    </row>
    <row r="26" spans="6:18" ht="20.100000000000001" customHeight="1">
      <c r="F26" s="36" t="s">
        <v>260</v>
      </c>
      <c r="G26" s="112" t="s">
        <v>261</v>
      </c>
      <c r="H26" s="52">
        <v>275.03995200000003</v>
      </c>
      <c r="I26" s="52">
        <v>253.92938600549999</v>
      </c>
      <c r="J26" s="52">
        <v>240.081408268909</v>
      </c>
      <c r="K26" s="52">
        <v>243.43815451026501</v>
      </c>
      <c r="L26" s="54">
        <v>226.92897204672201</v>
      </c>
      <c r="M26" s="54">
        <v>214.08538315495099</v>
      </c>
      <c r="N26" s="54">
        <v>217.136294945088</v>
      </c>
      <c r="O26" s="151">
        <f t="shared" ref="O26:O30" si="8">((N26/H26)^(1/6)-1)*100</f>
        <v>-3.8632491934810553</v>
      </c>
      <c r="R26" s="30" t="s">
        <v>48</v>
      </c>
    </row>
    <row r="27" spans="6:18" ht="27.95" customHeight="1">
      <c r="F27" s="36" t="s">
        <v>262</v>
      </c>
      <c r="G27" s="112" t="s">
        <v>261</v>
      </c>
      <c r="H27" s="52">
        <v>263.50128090967399</v>
      </c>
      <c r="I27" s="52">
        <v>245.69249948770999</v>
      </c>
      <c r="J27" s="52">
        <v>232.735217336353</v>
      </c>
      <c r="K27" s="52">
        <v>236.59211314710799</v>
      </c>
      <c r="L27" s="54">
        <v>217.623090139612</v>
      </c>
      <c r="M27" s="54">
        <v>202.86582800838099</v>
      </c>
      <c r="N27" s="54">
        <v>206.37132054677599</v>
      </c>
      <c r="O27" s="151">
        <f t="shared" si="8"/>
        <v>-3.9911866174121013</v>
      </c>
    </row>
    <row r="28" spans="6:18" ht="20.100000000000001" customHeight="1">
      <c r="F28" s="46" t="s">
        <v>201</v>
      </c>
      <c r="G28" s="40" t="s">
        <v>96</v>
      </c>
      <c r="H28" s="54">
        <v>12572.757538</v>
      </c>
      <c r="I28" s="54">
        <v>10086.1534663866</v>
      </c>
      <c r="J28" s="54">
        <v>8297.6697025232097</v>
      </c>
      <c r="K28" s="54">
        <v>7945.1977803520904</v>
      </c>
      <c r="L28" s="54">
        <v>6926.9867324418401</v>
      </c>
      <c r="M28" s="54">
        <v>6462.1215288416097</v>
      </c>
      <c r="N28" s="54">
        <v>6573.6851184709103</v>
      </c>
      <c r="O28" s="151">
        <f t="shared" si="8"/>
        <v>-10.244088949397678</v>
      </c>
    </row>
    <row r="29" spans="6:18" ht="20.100000000000001" customHeight="1">
      <c r="F29" s="36" t="s">
        <v>245</v>
      </c>
      <c r="G29" s="40" t="s">
        <v>96</v>
      </c>
      <c r="H29" s="54">
        <v>12889.528577445401</v>
      </c>
      <c r="I29" s="54">
        <v>10086.1534663866</v>
      </c>
      <c r="J29" s="54">
        <v>8028.7535834133196</v>
      </c>
      <c r="K29" s="54">
        <v>7477.5066526119599</v>
      </c>
      <c r="L29" s="54">
        <v>6360.2265573801496</v>
      </c>
      <c r="M29" s="54">
        <v>5788.6792489530999</v>
      </c>
      <c r="N29" s="54">
        <v>5744.9915827189398</v>
      </c>
      <c r="O29" s="151">
        <f t="shared" si="8"/>
        <v>-12.600544462969987</v>
      </c>
    </row>
    <row r="30" spans="6:18" ht="27.95" customHeight="1">
      <c r="F30" s="36" t="s">
        <v>263</v>
      </c>
      <c r="G30" s="112" t="s">
        <v>261</v>
      </c>
      <c r="H30" s="52">
        <v>168.56660036394501</v>
      </c>
      <c r="I30" s="52">
        <v>179.08629993032</v>
      </c>
      <c r="J30" s="52">
        <v>198.969526164158</v>
      </c>
      <c r="K30" s="52">
        <v>198.969526164158</v>
      </c>
      <c r="L30" s="54">
        <v>198.969526164158</v>
      </c>
      <c r="M30" s="54">
        <v>198.969526164158</v>
      </c>
      <c r="N30" s="54">
        <v>198.969526164158</v>
      </c>
      <c r="O30" s="151">
        <f t="shared" si="8"/>
        <v>2.802223071662624</v>
      </c>
    </row>
    <row r="31" spans="6:18" ht="27.95" customHeight="1">
      <c r="F31" s="36" t="s">
        <v>264</v>
      </c>
      <c r="G31" s="40" t="s">
        <v>48</v>
      </c>
      <c r="H31" s="44"/>
      <c r="I31" s="44"/>
      <c r="J31" s="44"/>
      <c r="K31" s="44"/>
      <c r="L31" s="54"/>
      <c r="M31" s="54"/>
      <c r="N31" s="54"/>
    </row>
    <row r="32" spans="6:18" ht="20.100000000000001" customHeight="1">
      <c r="F32" s="36" t="s">
        <v>265</v>
      </c>
      <c r="G32" s="112" t="s">
        <v>261</v>
      </c>
      <c r="H32" s="52">
        <v>94.689840000000004</v>
      </c>
      <c r="I32" s="52">
        <v>94.195077979919802</v>
      </c>
      <c r="J32" s="52">
        <v>100.12033797082699</v>
      </c>
      <c r="K32" s="52">
        <v>103.710047089516</v>
      </c>
      <c r="L32" s="54">
        <v>101.90505437984</v>
      </c>
      <c r="M32" s="54">
        <v>100.900043735971</v>
      </c>
      <c r="N32" s="54">
        <v>101.41573964454101</v>
      </c>
      <c r="O32" s="151">
        <f t="shared" ref="O32:O35" si="9">((N32/H32)^(1/6)-1)*100</f>
        <v>1.1502584117169867</v>
      </c>
    </row>
    <row r="33" spans="5:15" ht="27.95" customHeight="1">
      <c r="F33" s="36" t="s">
        <v>262</v>
      </c>
      <c r="G33" s="112" t="s">
        <v>261</v>
      </c>
      <c r="H33" s="52">
        <v>81.982223840762103</v>
      </c>
      <c r="I33" s="52">
        <v>71.6140670710884</v>
      </c>
      <c r="J33" s="52">
        <v>69.766436432341393</v>
      </c>
      <c r="K33" s="52">
        <v>73.941889764373002</v>
      </c>
      <c r="L33" s="54">
        <v>73.677038326197106</v>
      </c>
      <c r="M33" s="54">
        <v>73.975136977210894</v>
      </c>
      <c r="N33" s="54">
        <v>75.426881390691307</v>
      </c>
      <c r="O33" s="151">
        <f t="shared" si="9"/>
        <v>-1.3793767457064177</v>
      </c>
    </row>
    <row r="34" spans="5:15" ht="20.100000000000001" customHeight="1">
      <c r="F34" s="46" t="s">
        <v>201</v>
      </c>
      <c r="G34" s="34" t="s">
        <v>96</v>
      </c>
      <c r="H34" s="52">
        <v>2225.415485</v>
      </c>
      <c r="I34" s="52">
        <v>1685.4822715938001</v>
      </c>
      <c r="J34" s="52">
        <v>1158.92154592305</v>
      </c>
      <c r="K34" s="52">
        <v>1157.7704311043101</v>
      </c>
      <c r="L34" s="54">
        <v>1092.56997642432</v>
      </c>
      <c r="M34" s="54">
        <v>1097.9733069477199</v>
      </c>
      <c r="N34" s="54">
        <v>1119.5040771803799</v>
      </c>
      <c r="O34" s="151">
        <f t="shared" si="9"/>
        <v>-10.819665771591968</v>
      </c>
    </row>
    <row r="35" spans="5:15" ht="20.100000000000001" customHeight="1">
      <c r="F35" s="36" t="s">
        <v>245</v>
      </c>
      <c r="G35" s="34" t="s">
        <v>96</v>
      </c>
      <c r="H35" s="52">
        <v>2281.4849012955601</v>
      </c>
      <c r="I35" s="52">
        <v>1685.4822715938001</v>
      </c>
      <c r="J35" s="52">
        <v>1121.36248468593</v>
      </c>
      <c r="K35" s="52">
        <v>1089.61870303451</v>
      </c>
      <c r="L35" s="54">
        <v>1003.17682828888</v>
      </c>
      <c r="M35" s="54">
        <v>983.54932965366402</v>
      </c>
      <c r="N35" s="54">
        <v>978.37687450974897</v>
      </c>
      <c r="O35" s="151">
        <f t="shared" si="9"/>
        <v>-13.161010066746769</v>
      </c>
    </row>
    <row r="36" spans="5:15" ht="27.95" customHeight="1">
      <c r="F36" s="36" t="s">
        <v>266</v>
      </c>
      <c r="L36" s="54"/>
      <c r="M36" s="54"/>
      <c r="N36" s="54"/>
    </row>
    <row r="37" spans="5:15" ht="20.100000000000001" customHeight="1">
      <c r="F37" s="36" t="s">
        <v>267</v>
      </c>
      <c r="G37" s="112" t="s">
        <v>261</v>
      </c>
      <c r="H37" s="52">
        <v>255.63155040000001</v>
      </c>
      <c r="I37" s="52">
        <v>245.9454432</v>
      </c>
      <c r="J37" s="52">
        <v>247.92712320000001</v>
      </c>
      <c r="K37" s="52">
        <v>247.92712320000001</v>
      </c>
      <c r="L37" s="54">
        <v>247.92712320000001</v>
      </c>
      <c r="M37" s="54">
        <v>247.92712320000001</v>
      </c>
      <c r="N37" s="54">
        <v>247.92712320000001</v>
      </c>
      <c r="O37" s="151">
        <f t="shared" ref="O37:O40" si="10">((N37/H37)^(1/6)-1)*100</f>
        <v>-0.50873995562734642</v>
      </c>
    </row>
    <row r="38" spans="5:15" ht="27.95" customHeight="1">
      <c r="F38" s="36" t="s">
        <v>268</v>
      </c>
      <c r="G38" s="112" t="s">
        <v>261</v>
      </c>
      <c r="H38" s="52">
        <v>6.6997548131168996</v>
      </c>
      <c r="I38" s="52">
        <v>9.8430490391629597</v>
      </c>
      <c r="J38" s="52">
        <v>8.3396110622094106</v>
      </c>
      <c r="K38" s="52">
        <v>7.7866020421562103</v>
      </c>
      <c r="L38" s="54">
        <v>7.2914925982498699</v>
      </c>
      <c r="M38" s="54">
        <v>6.8278645836137004</v>
      </c>
      <c r="N38" s="54">
        <v>6.3937162582262603</v>
      </c>
      <c r="O38" s="151">
        <f t="shared" si="10"/>
        <v>-0.77622597283814043</v>
      </c>
    </row>
    <row r="39" spans="5:15" ht="27.95" customHeight="1">
      <c r="F39" s="31" t="s">
        <v>263</v>
      </c>
      <c r="G39" s="112" t="s">
        <v>261</v>
      </c>
      <c r="H39" s="52">
        <v>893.67356165821695</v>
      </c>
      <c r="I39" s="52">
        <v>929.83295180484401</v>
      </c>
      <c r="J39" s="52">
        <v>940.30249672645698</v>
      </c>
      <c r="K39" s="52">
        <v>945.86069187722899</v>
      </c>
      <c r="L39" s="54">
        <v>951.483767038005</v>
      </c>
      <c r="M39" s="54">
        <v>957.17271293076101</v>
      </c>
      <c r="N39" s="54">
        <v>962.92563780400803</v>
      </c>
      <c r="O39" s="151">
        <f t="shared" si="10"/>
        <v>1.2516960290161139</v>
      </c>
    </row>
    <row r="40" spans="5:15" ht="27.95" customHeight="1">
      <c r="F40" s="31" t="s">
        <v>269</v>
      </c>
      <c r="G40" s="112" t="s">
        <v>261</v>
      </c>
      <c r="H40" s="54">
        <v>1060.6190027</v>
      </c>
      <c r="I40" s="54">
        <v>1087.2268139026301</v>
      </c>
      <c r="J40" s="54">
        <v>1088.9959700405</v>
      </c>
      <c r="K40" s="54">
        <v>1094.4409498907</v>
      </c>
      <c r="L40" s="54">
        <v>1099.91315464015</v>
      </c>
      <c r="M40" s="54">
        <v>1105.4127204133499</v>
      </c>
      <c r="N40" s="54">
        <v>1110.9397840154199</v>
      </c>
      <c r="O40" s="151">
        <f t="shared" si="10"/>
        <v>0.77555206035684332</v>
      </c>
    </row>
    <row r="41" spans="5:15" ht="9.9499999999999993" customHeight="1">
      <c r="F41" s="56"/>
      <c r="G41" s="57" t="s">
        <v>48</v>
      </c>
      <c r="H41" s="57"/>
      <c r="I41" s="57"/>
      <c r="J41" s="57"/>
      <c r="K41" s="57"/>
      <c r="L41" s="57"/>
      <c r="M41" s="57"/>
      <c r="N41" s="57"/>
      <c r="O41" s="64"/>
    </row>
    <row r="42" spans="5:15" ht="23.25" customHeight="1">
      <c r="G42" s="34" t="s">
        <v>48</v>
      </c>
      <c r="K42" s="30"/>
    </row>
    <row r="43" spans="5:15" ht="18" customHeight="1">
      <c r="F43" s="28" t="s">
        <v>70</v>
      </c>
      <c r="J43" s="94"/>
    </row>
    <row r="44" spans="5:15" ht="18" customHeight="1">
      <c r="E44" s="30" t="s">
        <v>71</v>
      </c>
      <c r="F44" s="31" t="s">
        <v>270</v>
      </c>
      <c r="J44" s="94"/>
    </row>
    <row r="45" spans="5:15" ht="18" customHeight="1">
      <c r="E45" s="30" t="s">
        <v>73</v>
      </c>
      <c r="F45" s="31" t="s">
        <v>271</v>
      </c>
      <c r="J45" s="30"/>
    </row>
    <row r="46" spans="5:15" ht="18" customHeight="1">
      <c r="E46" s="30" t="s">
        <v>75</v>
      </c>
      <c r="F46" s="31" t="s">
        <v>272</v>
      </c>
    </row>
    <row r="47" spans="5:15" ht="18" customHeight="1">
      <c r="E47" s="30" t="s">
        <v>77</v>
      </c>
      <c r="F47" s="31" t="s">
        <v>273</v>
      </c>
      <c r="J47" s="30"/>
    </row>
    <row r="48" spans="5:15" ht="18" customHeight="1">
      <c r="E48" s="30" t="s">
        <v>79</v>
      </c>
      <c r="F48" s="31" t="s">
        <v>274</v>
      </c>
      <c r="I48" s="31"/>
      <c r="J48" s="30"/>
    </row>
    <row r="49" spans="5:15" ht="18" customHeight="1">
      <c r="E49" s="30" t="s">
        <v>101</v>
      </c>
      <c r="F49" s="30" t="s">
        <v>102</v>
      </c>
      <c r="I49" s="31"/>
      <c r="J49" s="30"/>
    </row>
    <row r="50" spans="5:15" ht="18" customHeight="1">
      <c r="E50" s="30" t="s">
        <v>207</v>
      </c>
      <c r="F50" s="31" t="s">
        <v>275</v>
      </c>
      <c r="I50" s="31"/>
      <c r="J50" s="30"/>
    </row>
    <row r="51" spans="5:15" ht="18" customHeight="1">
      <c r="E51" s="30" t="s">
        <v>250</v>
      </c>
      <c r="F51" s="31" t="s">
        <v>100</v>
      </c>
      <c r="I51" s="31"/>
      <c r="J51" s="30"/>
    </row>
    <row r="52" spans="5:15" ht="18" customHeight="1">
      <c r="E52" s="30" t="s">
        <v>208</v>
      </c>
      <c r="F52" s="24" t="s">
        <v>276</v>
      </c>
      <c r="I52" s="31"/>
    </row>
    <row r="53" spans="5:15" ht="18" customHeight="1">
      <c r="E53" s="30" t="s">
        <v>103</v>
      </c>
      <c r="F53" s="31" t="s">
        <v>104</v>
      </c>
      <c r="J53" s="31"/>
    </row>
    <row r="54" spans="5:15" ht="18" customHeight="1">
      <c r="F54" s="31" t="s">
        <v>277</v>
      </c>
      <c r="J54" s="31"/>
      <c r="O54" s="30" t="s">
        <v>82</v>
      </c>
    </row>
  </sheetData>
  <pageMargins left="0" right="0" top="0" bottom="0" header="0" footer="0"/>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7BC1-94E8-47D0-B3B2-00DB81E973AC}">
  <sheetPr>
    <pageSetUpPr fitToPage="1"/>
  </sheetPr>
  <dimension ref="A1:T61"/>
  <sheetViews>
    <sheetView topLeftCell="A6" zoomScale="80" zoomScaleNormal="80" workbookViewId="0">
      <selection activeCell="K29" sqref="K29"/>
    </sheetView>
  </sheetViews>
  <sheetFormatPr defaultColWidth="10.28515625" defaultRowHeight="18" customHeight="1"/>
  <cols>
    <col min="1" max="1" width="16.7109375" style="30" customWidth="1"/>
    <col min="2" max="3" width="10.28515625" style="30"/>
    <col min="4" max="4" width="13.28515625" style="30" bestFit="1" customWidth="1"/>
    <col min="5" max="5" width="4.7109375" style="30" customWidth="1"/>
    <col min="6" max="6" width="31.5703125" style="31" customWidth="1"/>
    <col min="7" max="7" width="12.42578125" style="34" customWidth="1"/>
    <col min="8" max="14" width="14.42578125" style="34" customWidth="1"/>
    <col min="15" max="15" width="12.42578125" style="30" bestFit="1" customWidth="1"/>
    <col min="16" max="16" width="10.7109375" style="30" bestFit="1" customWidth="1"/>
    <col min="17" max="16384" width="10.28515625" style="30"/>
  </cols>
  <sheetData>
    <row r="1" spans="1:20" ht="57" customHeight="1">
      <c r="A1" s="11" t="s">
        <v>44</v>
      </c>
    </row>
    <row r="2" spans="1:20" ht="18" customHeight="1">
      <c r="A2" s="178">
        <f ca="1">TODAY()</f>
        <v>45751</v>
      </c>
    </row>
    <row r="3" spans="1:20" ht="18" customHeight="1">
      <c r="A3" s="11">
        <f ca="1">YEAR(A2)</f>
        <v>2025</v>
      </c>
      <c r="F3" s="36"/>
      <c r="H3" s="176">
        <f ca="1">A3-1</f>
        <v>2024</v>
      </c>
      <c r="I3" s="176">
        <f ca="1">H3+1</f>
        <v>2025</v>
      </c>
      <c r="J3" s="176">
        <f ca="1">I3+1</f>
        <v>2026</v>
      </c>
      <c r="K3" s="176">
        <f ca="1">J3+1</f>
        <v>2027</v>
      </c>
      <c r="L3" s="176">
        <f t="shared" ref="L3:N3" ca="1" si="0">K3+1</f>
        <v>2028</v>
      </c>
      <c r="M3" s="176">
        <f t="shared" ca="1" si="0"/>
        <v>2029</v>
      </c>
      <c r="N3" s="176">
        <f t="shared" ca="1" si="0"/>
        <v>2030</v>
      </c>
    </row>
    <row r="4" spans="1:20" ht="18" customHeight="1">
      <c r="A4" s="11">
        <f ca="1">MONTH(A2)</f>
        <v>4</v>
      </c>
      <c r="F4" s="36"/>
    </row>
    <row r="5" spans="1:20" ht="18" customHeight="1">
      <c r="F5" s="36"/>
    </row>
    <row r="6" spans="1:20" ht="35.25" customHeight="1">
      <c r="F6" s="18" t="s">
        <v>36</v>
      </c>
      <c r="H6" s="37"/>
      <c r="I6" s="37"/>
      <c r="J6" s="37"/>
      <c r="K6" s="37"/>
      <c r="L6" s="37"/>
      <c r="M6" s="37"/>
      <c r="N6" s="37"/>
      <c r="O6" s="64"/>
    </row>
    <row r="7" spans="1:20" ht="18" customHeight="1">
      <c r="F7" s="86"/>
      <c r="G7" s="39"/>
      <c r="H7" s="39"/>
      <c r="I7" s="39"/>
      <c r="J7" s="39"/>
      <c r="K7" s="39"/>
      <c r="L7" s="154"/>
      <c r="M7" s="155"/>
      <c r="N7" s="155"/>
    </row>
    <row r="8" spans="1:20" ht="18" customHeight="1">
      <c r="F8" s="86"/>
      <c r="G8" s="49" t="s">
        <v>92</v>
      </c>
      <c r="H8" s="49">
        <f ca="1">H3</f>
        <v>2024</v>
      </c>
      <c r="I8" s="49" t="str">
        <f t="shared" ref="I8:K8" ca="1" si="1">CONCATENATE(I3," f")</f>
        <v>2025 f</v>
      </c>
      <c r="J8" s="49" t="str">
        <f t="shared" ca="1" si="1"/>
        <v>2026 f</v>
      </c>
      <c r="K8" s="49" t="str">
        <f t="shared" ca="1" si="1"/>
        <v>2027 f</v>
      </c>
      <c r="L8" s="49" t="str">
        <f ca="1">CONCATENATE(L3," z")</f>
        <v>2028 z</v>
      </c>
      <c r="M8" s="49" t="str">
        <f t="shared" ref="M8:N8" ca="1" si="2">CONCATENATE(M3," z")</f>
        <v>2029 z</v>
      </c>
      <c r="N8" s="49" t="str">
        <f t="shared" ca="1" si="2"/>
        <v>2030 z</v>
      </c>
      <c r="O8" s="153" t="s">
        <v>190</v>
      </c>
    </row>
    <row r="9" spans="1:20" ht="18" customHeight="1">
      <c r="F9" s="51" t="s">
        <v>191</v>
      </c>
      <c r="G9" s="50"/>
      <c r="H9" s="50"/>
      <c r="I9" s="50"/>
      <c r="J9" s="50"/>
      <c r="K9" s="50"/>
      <c r="L9" s="113"/>
      <c r="M9" s="114"/>
      <c r="N9" s="114"/>
    </row>
    <row r="10" spans="1:20" ht="18" customHeight="1">
      <c r="F10" s="36" t="s">
        <v>278</v>
      </c>
      <c r="G10" s="40"/>
      <c r="H10" s="50"/>
      <c r="I10" s="50"/>
      <c r="J10" s="50"/>
      <c r="K10" s="50"/>
      <c r="L10" s="113"/>
      <c r="M10" s="114"/>
      <c r="N10" s="114"/>
    </row>
    <row r="11" spans="1:20" ht="18" customHeight="1">
      <c r="F11" s="36" t="s">
        <v>231</v>
      </c>
      <c r="G11" s="40" t="s">
        <v>134</v>
      </c>
      <c r="H11" s="116">
        <v>84.015833333333305</v>
      </c>
      <c r="I11" s="116">
        <v>70.402784368043299</v>
      </c>
      <c r="J11" s="116">
        <v>68.194404020847102</v>
      </c>
      <c r="K11" s="116">
        <v>77.420641907997407</v>
      </c>
      <c r="L11" s="116">
        <v>80.509939854116297</v>
      </c>
      <c r="M11" s="116">
        <v>81.0533282829211</v>
      </c>
      <c r="N11" s="116">
        <v>81.106550401256001</v>
      </c>
      <c r="O11" s="151">
        <f>((N11/H11)^(1/6)-1)*100</f>
        <v>-0.58563751620296367</v>
      </c>
      <c r="P11" s="71"/>
    </row>
    <row r="12" spans="1:20" ht="18" customHeight="1">
      <c r="F12" s="36" t="s">
        <v>279</v>
      </c>
      <c r="G12" s="40" t="s">
        <v>134</v>
      </c>
      <c r="H12" s="116">
        <v>85.696150000000003</v>
      </c>
      <c r="I12" s="116">
        <v>70.402784368043399</v>
      </c>
      <c r="J12" s="116">
        <v>66.823192118573999</v>
      </c>
      <c r="K12" s="116">
        <v>74.299901459106707</v>
      </c>
      <c r="L12" s="116">
        <v>75.658444446156807</v>
      </c>
      <c r="M12" s="116">
        <v>74.585635473694396</v>
      </c>
      <c r="N12" s="116">
        <v>73.083057396672203</v>
      </c>
      <c r="O12" s="151">
        <f>((N12/H12)^(1/6)-1)*100</f>
        <v>-2.6186256680902353</v>
      </c>
    </row>
    <row r="13" spans="1:20" ht="18" customHeight="1">
      <c r="F13" s="36" t="s">
        <v>280</v>
      </c>
      <c r="G13" s="40"/>
      <c r="H13" s="116"/>
      <c r="I13" s="116"/>
      <c r="J13" s="116"/>
      <c r="K13" s="116"/>
      <c r="L13" s="116"/>
      <c r="M13" s="116"/>
      <c r="N13" s="116"/>
    </row>
    <row r="14" spans="1:20" ht="18" customHeight="1">
      <c r="F14" s="36" t="s">
        <v>231</v>
      </c>
      <c r="G14" s="40" t="s">
        <v>281</v>
      </c>
      <c r="H14" s="116">
        <v>11.946493441009499</v>
      </c>
      <c r="I14" s="116">
        <v>13.188779626970399</v>
      </c>
      <c r="J14" s="116">
        <v>10.7944602384049</v>
      </c>
      <c r="K14" s="116">
        <v>10.4194602384049</v>
      </c>
      <c r="L14" s="116">
        <v>10.2477576596</v>
      </c>
      <c r="M14" s="116">
        <v>10.0227576596</v>
      </c>
      <c r="N14" s="116">
        <v>10.072757659600001</v>
      </c>
      <c r="O14" s="151">
        <f>((N14/H14)^(1/6)-1)*100</f>
        <v>-2.8033441737604914</v>
      </c>
    </row>
    <row r="15" spans="1:20" ht="19.5" customHeight="1">
      <c r="F15" s="36" t="s">
        <v>279</v>
      </c>
      <c r="G15" s="40" t="s">
        <v>281</v>
      </c>
      <c r="H15" s="116">
        <v>12.1854233098297</v>
      </c>
      <c r="I15" s="116">
        <v>13.188779626970399</v>
      </c>
      <c r="J15" s="116">
        <v>10.5774117493091</v>
      </c>
      <c r="K15" s="116">
        <v>9.9994633200089105</v>
      </c>
      <c r="L15" s="116">
        <v>9.6302320557116197</v>
      </c>
      <c r="M15" s="116">
        <v>9.2229864593681707</v>
      </c>
      <c r="N15" s="116">
        <v>9.0763066920907693</v>
      </c>
      <c r="O15" s="151">
        <f>((N15/H15)^(1/6)-1)*100</f>
        <v>-4.7909810177830581</v>
      </c>
    </row>
    <row r="16" spans="1:20" ht="18" customHeight="1">
      <c r="F16" s="36" t="s">
        <v>282</v>
      </c>
      <c r="G16" s="34" t="s">
        <v>283</v>
      </c>
      <c r="H16" s="116">
        <v>425.50720349529098</v>
      </c>
      <c r="I16" s="116">
        <v>470.27632140499497</v>
      </c>
      <c r="J16" s="116">
        <v>520.03984944852596</v>
      </c>
      <c r="K16" s="116">
        <v>565.31599716201504</v>
      </c>
      <c r="L16" s="116">
        <v>578.30779830621304</v>
      </c>
      <c r="M16" s="116">
        <v>596.28715304916898</v>
      </c>
      <c r="N16" s="116">
        <v>613.24688168287105</v>
      </c>
      <c r="O16" s="151">
        <f>((N16/H16)^(1/6)-1)*100</f>
        <v>6.2807813636398979</v>
      </c>
      <c r="Q16" s="91"/>
      <c r="R16" s="91"/>
      <c r="S16" s="91"/>
      <c r="T16" s="91"/>
    </row>
    <row r="17" spans="6:19" ht="18" customHeight="1">
      <c r="F17" s="36" t="s">
        <v>284</v>
      </c>
      <c r="G17" s="34" t="s">
        <v>285</v>
      </c>
      <c r="H17" s="116">
        <v>4131.7941078595104</v>
      </c>
      <c r="I17" s="116">
        <v>4234.1242120166999</v>
      </c>
      <c r="J17" s="116">
        <v>4342.3903736202801</v>
      </c>
      <c r="K17" s="116">
        <v>4395.4513587190704</v>
      </c>
      <c r="L17" s="116">
        <v>4451.2491451803498</v>
      </c>
      <c r="M17" s="116">
        <v>4500.12686381809</v>
      </c>
      <c r="N17" s="116">
        <v>4553.1298909995903</v>
      </c>
      <c r="O17" s="151">
        <f>((N17/H17)^(1/6)-1)*100</f>
        <v>1.6315528557785175</v>
      </c>
    </row>
    <row r="18" spans="6:19" ht="14.25">
      <c r="F18" s="36" t="s">
        <v>286</v>
      </c>
      <c r="G18" s="34" t="s">
        <v>285</v>
      </c>
      <c r="H18" s="116">
        <v>4131.6925182676896</v>
      </c>
      <c r="I18" s="116">
        <v>4222.5250520354102</v>
      </c>
      <c r="J18" s="116">
        <v>4300.9066198638702</v>
      </c>
      <c r="K18" s="116">
        <v>4356.8932144153296</v>
      </c>
      <c r="L18" s="116">
        <v>4405.4823834628696</v>
      </c>
      <c r="M18" s="116">
        <v>4445.8374345728698</v>
      </c>
      <c r="N18" s="116">
        <v>4498.2825651154699</v>
      </c>
      <c r="O18" s="151">
        <f>((N18/H18)^(1/6)-1)*100</f>
        <v>1.426893273576324</v>
      </c>
      <c r="P18" s="91"/>
      <c r="Q18" s="91"/>
      <c r="R18" s="91"/>
      <c r="S18" s="89"/>
    </row>
    <row r="19" spans="6:19" ht="14.25">
      <c r="H19" s="71"/>
      <c r="I19" s="71"/>
      <c r="J19" s="71"/>
      <c r="K19" s="71"/>
      <c r="L19" s="71"/>
      <c r="M19" s="71"/>
      <c r="N19" s="71"/>
    </row>
    <row r="20" spans="6:19" ht="15">
      <c r="F20" s="36"/>
      <c r="G20" s="50"/>
      <c r="H20" s="50"/>
      <c r="I20" s="50"/>
      <c r="J20" s="50"/>
      <c r="K20" s="50"/>
      <c r="L20" s="113"/>
      <c r="M20" s="114"/>
      <c r="N20" s="114"/>
    </row>
    <row r="21" spans="6:19" ht="23.25">
      <c r="F21" s="86"/>
      <c r="G21" s="50"/>
      <c r="H21" s="181" t="str">
        <f ca="1">CONCATENATE(H$3-1,"-",RIGHT(H$3,2))</f>
        <v>2023-24</v>
      </c>
      <c r="I21" s="181" t="str">
        <f t="shared" ref="I21:N21" ca="1" si="3">CONCATENATE(I$3-1,"-",RIGHT(I$3,2))</f>
        <v>2024-25</v>
      </c>
      <c r="J21" s="181" t="str">
        <f t="shared" ca="1" si="3"/>
        <v>2025-26</v>
      </c>
      <c r="K21" s="181" t="str">
        <f t="shared" ca="1" si="3"/>
        <v>2026-27</v>
      </c>
      <c r="L21" s="181" t="str">
        <f t="shared" ca="1" si="3"/>
        <v>2027-28</v>
      </c>
      <c r="M21" s="181" t="str">
        <f t="shared" ca="1" si="3"/>
        <v>2028-29</v>
      </c>
      <c r="N21" s="181" t="str">
        <f t="shared" ca="1" si="3"/>
        <v>2029-30</v>
      </c>
    </row>
    <row r="22" spans="6:19" ht="23.25">
      <c r="F22" s="86"/>
      <c r="G22" s="50"/>
      <c r="H22" s="50"/>
      <c r="I22" s="50"/>
      <c r="J22" s="50"/>
      <c r="K22" s="50"/>
      <c r="L22" s="50"/>
      <c r="M22" s="50"/>
      <c r="N22" s="50"/>
      <c r="O22" s="64"/>
    </row>
    <row r="23" spans="6:19" ht="23.25">
      <c r="F23" s="86"/>
      <c r="G23" s="39"/>
      <c r="H23" s="39"/>
      <c r="I23" s="39"/>
      <c r="J23" s="39"/>
      <c r="K23" s="39"/>
      <c r="L23" s="154"/>
      <c r="M23" s="155"/>
      <c r="N23" s="155"/>
    </row>
    <row r="24" spans="6:19" ht="20.100000000000001" customHeight="1">
      <c r="F24" s="68"/>
      <c r="G24" s="49" t="s">
        <v>92</v>
      </c>
      <c r="H24" s="50" t="str">
        <f ca="1">CONCATENATE(H$3-1,"–",RIGHT(H$3,2))</f>
        <v>2023–24</v>
      </c>
      <c r="I24" s="50" t="str">
        <f ca="1">CONCATENATE(CONCATENATE(I$3-1,"–",RIGHT(I$3,2)),IF($A$4&gt;6,""," s"))</f>
        <v>2024–25 s</v>
      </c>
      <c r="J24" s="50" t="str">
        <f ca="1">CONCATENATE(CONCATENATE(J$3-1,"–",RIGHT(J$3,2))," f")</f>
        <v>2025–26 f</v>
      </c>
      <c r="K24" s="50" t="str">
        <f ca="1">CONCATENATE(CONCATENATE(K$3-1,"–",RIGHT(K$3,2))," f")</f>
        <v>2026–27 f</v>
      </c>
      <c r="L24" s="50" t="str">
        <f ca="1">CONCATENATE(CONCATENATE(L$3-1,"–",RIGHT(L$3,2))," z")</f>
        <v>2027–28 z</v>
      </c>
      <c r="M24" s="50" t="str">
        <f t="shared" ref="M24:N24" ca="1" si="4">CONCATENATE(CONCATENATE(M$3-1,"–",RIGHT(M$3,2))," z")</f>
        <v>2028–29 z</v>
      </c>
      <c r="N24" s="50" t="str">
        <f t="shared" ca="1" si="4"/>
        <v>2029–30 z</v>
      </c>
      <c r="O24" s="153" t="s">
        <v>190</v>
      </c>
    </row>
    <row r="25" spans="6:19" ht="27.95" customHeight="1">
      <c r="F25" s="96" t="s">
        <v>53</v>
      </c>
      <c r="G25" s="40"/>
      <c r="H25" s="43"/>
      <c r="I25" s="43"/>
      <c r="J25" s="43"/>
      <c r="K25" s="43"/>
      <c r="L25" s="43"/>
      <c r="M25" s="43"/>
      <c r="N25" s="43"/>
    </row>
    <row r="26" spans="6:19" ht="20.100000000000001" customHeight="1">
      <c r="F26" s="36" t="s">
        <v>287</v>
      </c>
      <c r="G26" s="34" t="s">
        <v>285</v>
      </c>
      <c r="H26" s="71">
        <v>163.780016243234</v>
      </c>
      <c r="I26" s="71">
        <v>154.81640215572</v>
      </c>
      <c r="J26" s="71">
        <v>155.11650545733201</v>
      </c>
      <c r="K26" s="71">
        <v>160.67804415550799</v>
      </c>
      <c r="L26" s="116">
        <v>157.881567763443</v>
      </c>
      <c r="M26" s="116">
        <v>156.32450411200301</v>
      </c>
      <c r="N26" s="116">
        <v>157.12347212227201</v>
      </c>
      <c r="O26" s="151">
        <f t="shared" ref="O26:O32" si="5">((N26/H26)^(1/6)-1)*100</f>
        <v>-0.68915138716707514</v>
      </c>
    </row>
    <row r="27" spans="6:19" ht="20.100000000000001" customHeight="1">
      <c r="F27" s="36" t="s">
        <v>288</v>
      </c>
      <c r="G27" s="34" t="s">
        <v>285</v>
      </c>
      <c r="H27" s="71">
        <v>57.7400035446027</v>
      </c>
      <c r="I27" s="71">
        <v>53.679629829703103</v>
      </c>
      <c r="J27" s="71">
        <v>52.008873427988902</v>
      </c>
      <c r="K27" s="71">
        <v>51.933670560342698</v>
      </c>
      <c r="L27" s="116">
        <v>51.437578581129301</v>
      </c>
      <c r="M27" s="116">
        <v>51.292397050684798</v>
      </c>
      <c r="N27" s="116">
        <v>51.127507443823802</v>
      </c>
      <c r="O27" s="151">
        <f t="shared" si="5"/>
        <v>-2.0067182120188098</v>
      </c>
    </row>
    <row r="28" spans="6:19" ht="20.100000000000001" customHeight="1">
      <c r="F28" s="36" t="s">
        <v>289</v>
      </c>
      <c r="G28" s="34" t="s">
        <v>285</v>
      </c>
      <c r="H28" s="71">
        <v>85.313325046363502</v>
      </c>
      <c r="I28" s="71">
        <v>85.554928583199299</v>
      </c>
      <c r="J28" s="71">
        <v>84.713404852149296</v>
      </c>
      <c r="K28" s="71">
        <v>85.223314077513606</v>
      </c>
      <c r="L28" s="116">
        <v>84.802964817735003</v>
      </c>
      <c r="M28" s="116">
        <v>82.158389883810997</v>
      </c>
      <c r="N28" s="116">
        <v>80.262618665591901</v>
      </c>
      <c r="O28" s="151">
        <f t="shared" si="5"/>
        <v>-1.0119559946919487</v>
      </c>
      <c r="R28" s="30" t="s">
        <v>48</v>
      </c>
    </row>
    <row r="29" spans="6:19" ht="20.100000000000001" customHeight="1">
      <c r="F29" s="36" t="s">
        <v>290</v>
      </c>
      <c r="G29" s="34" t="s">
        <v>285</v>
      </c>
      <c r="H29" s="71">
        <v>17.2348568696741</v>
      </c>
      <c r="I29" s="71">
        <v>16.487985168335801</v>
      </c>
      <c r="J29" s="71">
        <v>18.862837442290999</v>
      </c>
      <c r="K29" s="71">
        <v>21.862452391445601</v>
      </c>
      <c r="L29" s="116">
        <v>22.169833072232901</v>
      </c>
      <c r="M29" s="116">
        <v>22.448530178056998</v>
      </c>
      <c r="N29" s="116">
        <v>22.279614628096699</v>
      </c>
      <c r="O29" s="151">
        <f t="shared" si="5"/>
        <v>4.3718381767910763</v>
      </c>
    </row>
    <row r="30" spans="6:19" ht="27.95" customHeight="1">
      <c r="F30" s="36" t="s">
        <v>291</v>
      </c>
      <c r="G30" s="40" t="s">
        <v>283</v>
      </c>
      <c r="H30" s="71">
        <v>80.913649465000006</v>
      </c>
      <c r="I30" s="71">
        <v>79.513927030000005</v>
      </c>
      <c r="J30" s="71">
        <v>79.56</v>
      </c>
      <c r="K30" s="71">
        <v>81.98</v>
      </c>
      <c r="L30" s="116">
        <v>80.008499999999998</v>
      </c>
      <c r="M30" s="116">
        <v>80.084999999999994</v>
      </c>
      <c r="N30" s="116">
        <v>77.77</v>
      </c>
      <c r="O30" s="151">
        <f t="shared" si="5"/>
        <v>-0.65827013584143224</v>
      </c>
      <c r="P30" s="115"/>
    </row>
    <row r="31" spans="6:19" ht="20.100000000000001" customHeight="1">
      <c r="F31" s="36" t="s">
        <v>201</v>
      </c>
      <c r="G31" s="40" t="s">
        <v>96</v>
      </c>
      <c r="H31" s="54">
        <v>68588.095371999996</v>
      </c>
      <c r="I31" s="54">
        <v>71679.902916401203</v>
      </c>
      <c r="J31" s="54">
        <v>68327.919616308194</v>
      </c>
      <c r="K31" s="54">
        <v>64419.268950049896</v>
      </c>
      <c r="L31" s="116">
        <v>62586.688059262196</v>
      </c>
      <c r="M31" s="116">
        <v>56721.726080778499</v>
      </c>
      <c r="N31" s="116">
        <v>51202.163796828398</v>
      </c>
      <c r="O31" s="151">
        <f t="shared" si="5"/>
        <v>-4.7554951017074192</v>
      </c>
      <c r="P31" s="116"/>
    </row>
    <row r="32" spans="6:19" ht="20.100000000000001" customHeight="1">
      <c r="F32" s="36" t="s">
        <v>292</v>
      </c>
      <c r="G32" s="40" t="s">
        <v>96</v>
      </c>
      <c r="H32" s="54">
        <v>70316.174689436797</v>
      </c>
      <c r="I32" s="54">
        <v>71679.902916401203</v>
      </c>
      <c r="J32" s="54">
        <v>66113.505253142706</v>
      </c>
      <c r="K32" s="54">
        <v>60627.252517438399</v>
      </c>
      <c r="L32" s="116">
        <v>57465.898363669003</v>
      </c>
      <c r="M32" s="116">
        <v>50810.539118329303</v>
      </c>
      <c r="N32" s="116">
        <v>44747.503832096903</v>
      </c>
      <c r="O32" s="151">
        <f t="shared" si="5"/>
        <v>-7.2560483920473429</v>
      </c>
      <c r="P32" s="30" t="s">
        <v>48</v>
      </c>
    </row>
    <row r="33" spans="2:15" ht="20.100000000000001" customHeight="1">
      <c r="F33" s="36" t="s">
        <v>293</v>
      </c>
      <c r="G33" s="40"/>
      <c r="H33" s="52"/>
      <c r="I33" s="52"/>
      <c r="J33" s="52"/>
      <c r="K33" s="52"/>
      <c r="L33" s="116"/>
      <c r="M33" s="116"/>
      <c r="N33" s="116"/>
    </row>
    <row r="34" spans="2:15" ht="20.100000000000001" customHeight="1">
      <c r="F34" s="36" t="s">
        <v>201</v>
      </c>
      <c r="G34" s="40" t="s">
        <v>294</v>
      </c>
      <c r="H34" s="88">
        <v>16.054361240558499</v>
      </c>
      <c r="I34" s="88">
        <v>17.0734105279322</v>
      </c>
      <c r="J34" s="88">
        <v>16.265578012474901</v>
      </c>
      <c r="K34" s="88">
        <v>14.882433665927801</v>
      </c>
      <c r="L34" s="116">
        <v>14.815350125503301</v>
      </c>
      <c r="M34" s="116">
        <v>13.414186366563801</v>
      </c>
      <c r="N34" s="116">
        <v>12.4693062967405</v>
      </c>
      <c r="O34" s="151">
        <f t="shared" ref="O34:O37" si="6">((N34/H34)^(1/6)-1)*100</f>
        <v>-4.1243744914333691</v>
      </c>
    </row>
    <row r="35" spans="2:15" ht="20.100000000000001" customHeight="1">
      <c r="F35" s="36" t="s">
        <v>292</v>
      </c>
      <c r="G35" s="40" t="s">
        <v>294</v>
      </c>
      <c r="H35" s="88">
        <v>16.458851399732598</v>
      </c>
      <c r="I35" s="25">
        <v>17.0734105279322</v>
      </c>
      <c r="J35" s="25">
        <v>15.7384328896865</v>
      </c>
      <c r="K35" s="25">
        <v>14.006384714453301</v>
      </c>
      <c r="L35" s="116">
        <v>13.6031707529913</v>
      </c>
      <c r="M35" s="116">
        <v>12.016242949803599</v>
      </c>
      <c r="N35" s="116">
        <v>10.8973974910714</v>
      </c>
      <c r="O35" s="151">
        <f t="shared" si="6"/>
        <v>-6.6414972491699809</v>
      </c>
    </row>
    <row r="36" spans="2:15" ht="20.100000000000001" customHeight="1">
      <c r="F36" s="36" t="s">
        <v>201</v>
      </c>
      <c r="G36" s="40" t="s">
        <v>130</v>
      </c>
      <c r="H36" s="88">
        <v>11.116152350481499</v>
      </c>
      <c r="I36" s="88">
        <v>11.6382063855566</v>
      </c>
      <c r="J36" s="88">
        <v>11.078810495856899</v>
      </c>
      <c r="K36" s="88">
        <v>10.7064227792685</v>
      </c>
      <c r="L36" s="116">
        <v>11.147069434428699</v>
      </c>
      <c r="M36" s="116">
        <v>10.5886221503107</v>
      </c>
      <c r="N36" s="116">
        <v>9.8756905870185001</v>
      </c>
      <c r="O36" s="151">
        <f t="shared" si="6"/>
        <v>-1.9527318967376361</v>
      </c>
    </row>
    <row r="37" spans="2:15" ht="20.100000000000001" customHeight="1">
      <c r="F37" s="36" t="s">
        <v>245</v>
      </c>
      <c r="G37" s="34" t="s">
        <v>130</v>
      </c>
      <c r="H37" s="25">
        <v>11.396224174347701</v>
      </c>
      <c r="I37" s="25">
        <v>11.6382063855566</v>
      </c>
      <c r="J37" s="25">
        <v>10.719761409823301</v>
      </c>
      <c r="K37" s="25">
        <v>10.076193163577599</v>
      </c>
      <c r="L37" s="116">
        <v>10.235025674550601</v>
      </c>
      <c r="M37" s="116">
        <v>9.4851415348569699</v>
      </c>
      <c r="N37" s="116">
        <v>8.6307388129285503</v>
      </c>
      <c r="O37" s="151">
        <f t="shared" si="6"/>
        <v>-4.5268690516976129</v>
      </c>
    </row>
    <row r="38" spans="2:15" ht="9.9499999999999993" customHeight="1">
      <c r="F38" s="117"/>
      <c r="G38" s="118" t="s">
        <v>48</v>
      </c>
      <c r="H38" s="119"/>
      <c r="I38" s="119"/>
      <c r="J38" s="119"/>
      <c r="K38" s="119"/>
      <c r="L38" s="119"/>
      <c r="M38" s="119"/>
      <c r="N38" s="119"/>
      <c r="O38" s="64"/>
    </row>
    <row r="39" spans="2:15" ht="9.9499999999999993" customHeight="1">
      <c r="F39" s="36"/>
      <c r="G39" s="40" t="s">
        <v>48</v>
      </c>
      <c r="H39" s="44"/>
      <c r="I39" s="44"/>
      <c r="J39" s="44"/>
      <c r="K39" s="30"/>
      <c r="M39" s="44"/>
      <c r="N39" s="44"/>
    </row>
    <row r="40" spans="2:15" ht="18" customHeight="1">
      <c r="E40"/>
      <c r="F40" s="151" t="s">
        <v>70</v>
      </c>
      <c r="G40" s="40"/>
      <c r="H40" s="44"/>
      <c r="I40" s="44"/>
      <c r="J40" s="44"/>
      <c r="K40" s="44"/>
      <c r="L40" s="44"/>
      <c r="M40" s="44"/>
      <c r="N40" s="44"/>
    </row>
    <row r="41" spans="2:15" ht="18" customHeight="1">
      <c r="E41" s="158" t="s">
        <v>71</v>
      </c>
      <c r="F41" s="158" t="s">
        <v>295</v>
      </c>
      <c r="G41" s="40"/>
      <c r="H41" s="37"/>
      <c r="I41" s="37"/>
      <c r="J41" s="37"/>
      <c r="K41" s="44"/>
      <c r="L41" s="37"/>
      <c r="M41" s="37"/>
      <c r="N41" s="37"/>
    </row>
    <row r="42" spans="2:15" ht="18" customHeight="1">
      <c r="E42" s="158" t="s">
        <v>73</v>
      </c>
      <c r="F42" s="162" t="s">
        <v>296</v>
      </c>
      <c r="G42" s="40"/>
      <c r="H42" s="37"/>
      <c r="I42" s="37"/>
      <c r="J42" s="37"/>
      <c r="K42" s="44"/>
      <c r="L42" s="37"/>
      <c r="M42" s="37"/>
      <c r="N42" s="37"/>
    </row>
    <row r="43" spans="2:15" ht="18" customHeight="1">
      <c r="E43" s="158" t="s">
        <v>75</v>
      </c>
      <c r="F43" s="158" t="s">
        <v>297</v>
      </c>
      <c r="G43" s="40"/>
      <c r="H43" s="37"/>
      <c r="I43" s="37"/>
      <c r="J43" s="37"/>
      <c r="K43" s="44"/>
      <c r="L43" s="37"/>
      <c r="M43" s="37"/>
      <c r="N43" s="37"/>
    </row>
    <row r="44" spans="2:15" ht="18" customHeight="1">
      <c r="E44" s="158" t="s">
        <v>77</v>
      </c>
      <c r="F44" s="162" t="s">
        <v>298</v>
      </c>
      <c r="K44" s="44"/>
    </row>
    <row r="45" spans="2:15" ht="18" customHeight="1">
      <c r="E45" s="158" t="s">
        <v>79</v>
      </c>
      <c r="F45" s="150" t="s">
        <v>100</v>
      </c>
      <c r="K45" s="44"/>
    </row>
    <row r="46" spans="2:15" ht="18" customHeight="1">
      <c r="E46" s="158" t="s">
        <v>101</v>
      </c>
      <c r="F46" s="158" t="s">
        <v>102</v>
      </c>
      <c r="K46" s="44"/>
    </row>
    <row r="47" spans="2:15" ht="17.25" customHeight="1">
      <c r="B47" s="120"/>
      <c r="E47" s="158" t="s">
        <v>207</v>
      </c>
      <c r="F47" s="158" t="s">
        <v>299</v>
      </c>
      <c r="H47" s="37"/>
      <c r="I47" s="37"/>
      <c r="J47" s="37"/>
      <c r="K47" s="44"/>
      <c r="L47" s="37"/>
      <c r="M47" s="37"/>
      <c r="N47" s="37"/>
    </row>
    <row r="48" spans="2:15" ht="18" customHeight="1">
      <c r="E48" s="158" t="s">
        <v>250</v>
      </c>
      <c r="F48" s="160" t="s">
        <v>271</v>
      </c>
      <c r="G48" s="40"/>
      <c r="H48" s="43"/>
      <c r="I48" s="43"/>
      <c r="J48" s="43"/>
      <c r="K48" s="43"/>
      <c r="L48" s="43"/>
      <c r="M48" s="43"/>
      <c r="N48" s="43"/>
    </row>
    <row r="49" spans="5:14" ht="18" customHeight="1">
      <c r="E49" s="158" t="s">
        <v>300</v>
      </c>
      <c r="F49" s="162" t="s">
        <v>301</v>
      </c>
      <c r="K49" s="44"/>
    </row>
    <row r="50" spans="5:14" ht="18" customHeight="1">
      <c r="E50" s="158" t="s">
        <v>208</v>
      </c>
      <c r="F50" s="158" t="str">
        <f ca="1">CONCATENATE("Compound annual growth rate (per cent), for the period from ", $A$3 - 1, " to ", $A$3+ 5, " or for the equivalent financial years.")</f>
        <v>Compound annual growth rate (per cent), for the period from 2024 to 2030 or for the equivalent financial years.</v>
      </c>
      <c r="G50" s="40"/>
      <c r="H50" s="43"/>
      <c r="I50" s="43"/>
      <c r="J50" s="43"/>
      <c r="K50" s="43"/>
      <c r="L50" s="43"/>
      <c r="M50" s="43"/>
      <c r="N50" s="43"/>
    </row>
    <row r="51" spans="5:14" ht="18" customHeight="1">
      <c r="E51" s="158" t="s">
        <v>103</v>
      </c>
      <c r="F51" s="150" t="s">
        <v>104</v>
      </c>
      <c r="G51" s="40"/>
      <c r="H51" s="43"/>
      <c r="I51" s="43"/>
      <c r="J51" s="43"/>
      <c r="K51" s="43"/>
      <c r="L51" s="43"/>
      <c r="M51" s="43"/>
      <c r="N51" s="43"/>
    </row>
    <row r="52" spans="5:14" ht="18" customHeight="1">
      <c r="E52"/>
      <c r="F52" s="158" t="s">
        <v>302</v>
      </c>
      <c r="G52" s="40"/>
      <c r="H52" s="43"/>
      <c r="I52" s="43"/>
      <c r="J52" s="43"/>
      <c r="K52" s="43"/>
      <c r="L52" s="43"/>
      <c r="M52" s="43"/>
      <c r="N52" s="43"/>
    </row>
    <row r="53" spans="5:14" ht="18" customHeight="1">
      <c r="F53" s="36"/>
      <c r="G53" s="40"/>
      <c r="H53" s="43"/>
      <c r="I53" s="43"/>
      <c r="J53" s="43"/>
      <c r="K53" s="43"/>
      <c r="L53" s="43"/>
      <c r="M53" s="43"/>
      <c r="N53" s="43"/>
    </row>
    <row r="54" spans="5:14" ht="18" customHeight="1">
      <c r="F54" s="36"/>
      <c r="G54" s="40"/>
      <c r="H54" s="44"/>
      <c r="I54" s="44"/>
      <c r="J54" s="44"/>
      <c r="K54" s="44"/>
      <c r="L54" s="44"/>
      <c r="M54" s="44"/>
      <c r="N54" s="44"/>
    </row>
    <row r="55" spans="5:14" ht="18" customHeight="1">
      <c r="F55" s="36"/>
      <c r="G55" s="40"/>
      <c r="H55" s="44"/>
      <c r="I55" s="44"/>
      <c r="J55" s="44"/>
      <c r="K55" s="44"/>
      <c r="L55" s="44"/>
      <c r="M55" s="44"/>
      <c r="N55" s="44"/>
    </row>
    <row r="56" spans="5:14" ht="18" customHeight="1">
      <c r="F56" s="36"/>
    </row>
    <row r="57" spans="5:14" ht="18" customHeight="1">
      <c r="F57" s="36"/>
    </row>
    <row r="58" spans="5:14" ht="18" customHeight="1">
      <c r="F58" s="36"/>
    </row>
    <row r="59" spans="5:14" ht="18" customHeight="1">
      <c r="F59" s="36"/>
    </row>
    <row r="60" spans="5:14" ht="18" customHeight="1">
      <c r="F60" s="36"/>
    </row>
    <row r="61" spans="5:14" ht="18" customHeight="1">
      <c r="F61" s="36"/>
    </row>
  </sheetData>
  <pageMargins left="0" right="0" top="0" bottom="0" header="0" footer="0"/>
  <pageSetup paperSize="9" scale="73"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E80C-E364-4357-A1A5-4A441108D240}">
  <sheetPr>
    <pageSetUpPr fitToPage="1"/>
  </sheetPr>
  <dimension ref="A1:O46"/>
  <sheetViews>
    <sheetView zoomScale="80" zoomScaleNormal="80" workbookViewId="0">
      <selection activeCell="L29" sqref="L29"/>
    </sheetView>
  </sheetViews>
  <sheetFormatPr defaultColWidth="10.28515625" defaultRowHeight="18" customHeight="1"/>
  <cols>
    <col min="1" max="1" width="16.7109375" style="30" customWidth="1"/>
    <col min="2" max="3" width="10.28515625" style="30"/>
    <col min="4" max="4" width="13.28515625" style="30" bestFit="1" customWidth="1"/>
    <col min="5" max="5" width="3.42578125" style="30" customWidth="1"/>
    <col min="6" max="6" width="31.5703125" style="31" customWidth="1"/>
    <col min="7" max="7" width="11" style="34" customWidth="1"/>
    <col min="8" max="14" width="14.42578125" style="34" customWidth="1"/>
    <col min="15" max="16384" width="10.28515625" style="30"/>
  </cols>
  <sheetData>
    <row r="1" spans="1:15" ht="57" customHeight="1">
      <c r="A1" s="11" t="s">
        <v>44</v>
      </c>
    </row>
    <row r="2" spans="1:15" ht="18" customHeight="1">
      <c r="A2" s="178">
        <f ca="1">TODAY()</f>
        <v>45751</v>
      </c>
    </row>
    <row r="3" spans="1:15"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5" ht="18" customHeight="1">
      <c r="A4" s="11">
        <f ca="1">MONTH(A2)</f>
        <v>4</v>
      </c>
      <c r="F4" s="36"/>
    </row>
    <row r="5" spans="1:15" ht="18" customHeight="1">
      <c r="F5" s="36"/>
    </row>
    <row r="6" spans="1:15" ht="18" customHeight="1">
      <c r="F6" s="18" t="s">
        <v>37</v>
      </c>
      <c r="G6" s="57"/>
      <c r="H6" s="57" t="s">
        <v>48</v>
      </c>
      <c r="I6" s="57"/>
      <c r="J6" s="57"/>
      <c r="K6" s="57"/>
      <c r="L6" s="57"/>
      <c r="M6" s="57"/>
      <c r="N6" s="57"/>
      <c r="O6" s="64"/>
    </row>
    <row r="7" spans="1:15" ht="18" customHeight="1">
      <c r="F7" s="86"/>
      <c r="G7" s="48"/>
      <c r="H7" s="39"/>
      <c r="I7" s="39"/>
      <c r="J7" s="39"/>
      <c r="K7" s="39"/>
      <c r="L7" s="154"/>
      <c r="M7" s="155"/>
      <c r="N7" s="155"/>
    </row>
    <row r="8" spans="1:15" ht="20.100000000000001"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153" t="s">
        <v>190</v>
      </c>
    </row>
    <row r="9" spans="1:15" ht="27.95" customHeight="1">
      <c r="F9" s="51" t="s">
        <v>303</v>
      </c>
      <c r="G9" s="34" t="s">
        <v>48</v>
      </c>
    </row>
    <row r="10" spans="1:15" ht="20.100000000000001" customHeight="1">
      <c r="F10" s="36" t="s">
        <v>197</v>
      </c>
      <c r="G10" s="40" t="s">
        <v>109</v>
      </c>
      <c r="H10" s="116">
        <v>69.604557210049805</v>
      </c>
      <c r="I10" s="116">
        <v>74.543825873926707</v>
      </c>
      <c r="J10" s="116">
        <v>79.4145371156539</v>
      </c>
      <c r="K10" s="116">
        <v>89.331183195425993</v>
      </c>
      <c r="L10" s="116">
        <v>90.059827985435504</v>
      </c>
      <c r="M10" s="116">
        <v>90.767188169374805</v>
      </c>
      <c r="N10" s="116">
        <v>91.080376583453599</v>
      </c>
      <c r="O10" s="151">
        <f t="shared" ref="O10:O20" si="6">((N10/H10)^(1/6)-1)*100</f>
        <v>4.5838255514244031</v>
      </c>
    </row>
    <row r="11" spans="1:15" ht="20.100000000000001" customHeight="1">
      <c r="F11" s="97" t="s">
        <v>304</v>
      </c>
      <c r="G11" s="40" t="s">
        <v>109</v>
      </c>
      <c r="H11" s="116">
        <v>9.1081347972379998</v>
      </c>
      <c r="I11" s="116">
        <v>10.772818796534001</v>
      </c>
      <c r="J11" s="116">
        <v>12.6416193625011</v>
      </c>
      <c r="K11" s="116">
        <v>14.900509366995401</v>
      </c>
      <c r="L11" s="116">
        <v>15.3314221188568</v>
      </c>
      <c r="M11" s="116">
        <v>16.0072747507236</v>
      </c>
      <c r="N11" s="116">
        <v>16.129744690726302</v>
      </c>
      <c r="O11" s="151">
        <f t="shared" si="6"/>
        <v>9.9933275473100593</v>
      </c>
    </row>
    <row r="12" spans="1:15" ht="20.100000000000001" customHeight="1">
      <c r="F12" s="97" t="s">
        <v>222</v>
      </c>
      <c r="G12" s="40" t="s">
        <v>109</v>
      </c>
      <c r="H12" s="116">
        <v>16.782917704073999</v>
      </c>
      <c r="I12" s="116">
        <v>17.440626641125501</v>
      </c>
      <c r="J12" s="116">
        <v>17.2727974640848</v>
      </c>
      <c r="K12" s="116">
        <v>17.2727974640848</v>
      </c>
      <c r="L12" s="116">
        <v>17.2727974640848</v>
      </c>
      <c r="M12" s="116">
        <v>17.2727974640848</v>
      </c>
      <c r="N12" s="116">
        <v>17.2727974640848</v>
      </c>
      <c r="O12" s="151">
        <f t="shared" si="6"/>
        <v>0.48067316614193167</v>
      </c>
    </row>
    <row r="13" spans="1:15" ht="20.100000000000001" customHeight="1">
      <c r="F13" s="97" t="s">
        <v>305</v>
      </c>
      <c r="G13" s="40" t="s">
        <v>109</v>
      </c>
      <c r="H13" s="116">
        <v>26.374581968137502</v>
      </c>
      <c r="I13" s="116">
        <v>26.475279474361901</v>
      </c>
      <c r="J13" s="116">
        <v>27.924960690097599</v>
      </c>
      <c r="K13" s="116">
        <v>34.718413621284498</v>
      </c>
      <c r="L13" s="116">
        <v>34.228533861273696</v>
      </c>
      <c r="M13" s="116">
        <v>33.955924846675103</v>
      </c>
      <c r="N13" s="116">
        <v>33.955924846675103</v>
      </c>
      <c r="O13" s="151">
        <f t="shared" si="6"/>
        <v>4.3009657769965459</v>
      </c>
    </row>
    <row r="14" spans="1:15" ht="20.100000000000001" customHeight="1">
      <c r="F14" s="97" t="s">
        <v>213</v>
      </c>
      <c r="G14" s="40" t="s">
        <v>109</v>
      </c>
      <c r="H14" s="116">
        <v>3.0662844237713598</v>
      </c>
      <c r="I14" s="116">
        <v>3.0662844237713598</v>
      </c>
      <c r="J14" s="116">
        <v>3.2477213719235101</v>
      </c>
      <c r="K14" s="116">
        <v>3.5198767941517399</v>
      </c>
      <c r="L14" s="116">
        <v>3.79203221637996</v>
      </c>
      <c r="M14" s="116">
        <v>4.0641876386081899</v>
      </c>
      <c r="N14" s="116">
        <v>4.2456245867603402</v>
      </c>
      <c r="O14" s="151">
        <f t="shared" si="6"/>
        <v>5.5734852109686317</v>
      </c>
    </row>
    <row r="15" spans="1:15" ht="27.95" customHeight="1">
      <c r="F15" s="36" t="s">
        <v>306</v>
      </c>
      <c r="G15" s="40" t="s">
        <v>109</v>
      </c>
      <c r="H15" s="116">
        <v>95.216988520320001</v>
      </c>
      <c r="I15" s="116">
        <v>92.154063563039998</v>
      </c>
      <c r="J15" s="116">
        <v>97.013650282559993</v>
      </c>
      <c r="K15" s="116">
        <v>99.439233992479998</v>
      </c>
      <c r="L15" s="116">
        <v>95.947631236480007</v>
      </c>
      <c r="M15" s="116">
        <v>104.2781565544</v>
      </c>
      <c r="N15" s="116">
        <v>104.5781565544</v>
      </c>
      <c r="O15" s="151">
        <f t="shared" si="6"/>
        <v>1.5752165147341346</v>
      </c>
    </row>
    <row r="16" spans="1:15" ht="20.100000000000001" customHeight="1">
      <c r="F16" s="97" t="s">
        <v>211</v>
      </c>
      <c r="G16" s="40" t="s">
        <v>109</v>
      </c>
      <c r="H16" s="116">
        <v>13.972909099200001</v>
      </c>
      <c r="I16" s="116">
        <v>16.391039775359999</v>
      </c>
      <c r="J16" s="116">
        <v>16.232427278399999</v>
      </c>
      <c r="K16" s="116">
        <v>22.396814756160001</v>
      </c>
      <c r="L16" s="116">
        <v>23.87731732048</v>
      </c>
      <c r="M16" s="116">
        <v>20.060527579039999</v>
      </c>
      <c r="N16" s="116">
        <v>19.086947035040001</v>
      </c>
      <c r="O16" s="151">
        <f t="shared" si="6"/>
        <v>5.3355431782164731</v>
      </c>
    </row>
    <row r="17" spans="6:15" ht="20.100000000000001" customHeight="1">
      <c r="F17" s="97" t="s">
        <v>307</v>
      </c>
      <c r="G17" s="40" t="s">
        <v>109</v>
      </c>
      <c r="H17" s="116">
        <v>22.098858543839999</v>
      </c>
      <c r="I17" s="116">
        <v>21.237848250239999</v>
      </c>
      <c r="J17" s="116">
        <v>20.855717886720001</v>
      </c>
      <c r="K17" s="116">
        <v>20.569525772639999</v>
      </c>
      <c r="L17" s="116">
        <v>20.855717886720001</v>
      </c>
      <c r="M17" s="116">
        <v>21.55571788672</v>
      </c>
      <c r="N17" s="116">
        <v>20.855717886720001</v>
      </c>
      <c r="O17" s="151">
        <f t="shared" si="6"/>
        <v>-0.96032262986167627</v>
      </c>
    </row>
    <row r="18" spans="6:15" ht="20.100000000000001" customHeight="1">
      <c r="F18" s="97" t="s">
        <v>57</v>
      </c>
      <c r="G18" s="40" t="s">
        <v>109</v>
      </c>
      <c r="H18" s="116">
        <v>5.50194704928</v>
      </c>
      <c r="I18" s="116">
        <v>6.9217520092799996</v>
      </c>
      <c r="J18" s="116">
        <v>7.2057130012800004</v>
      </c>
      <c r="K18" s="116">
        <v>6.0698690332799998</v>
      </c>
      <c r="L18" s="116">
        <v>6.0698690332799998</v>
      </c>
      <c r="M18" s="116">
        <v>6.0698690332799998</v>
      </c>
      <c r="N18" s="116">
        <v>6.0698690332799998</v>
      </c>
      <c r="O18" s="151">
        <f t="shared" si="6"/>
        <v>1.6507262190478267</v>
      </c>
    </row>
    <row r="19" spans="6:15" ht="20.100000000000001" customHeight="1">
      <c r="F19" s="97" t="s">
        <v>213</v>
      </c>
      <c r="G19" s="40" t="s">
        <v>109</v>
      </c>
      <c r="H19" s="116">
        <v>5.9988787852799996</v>
      </c>
      <c r="I19" s="116">
        <v>7.2716325172799996</v>
      </c>
      <c r="J19" s="116">
        <v>6.5779563796799998</v>
      </c>
      <c r="K19" s="116">
        <v>7.5910886332800001</v>
      </c>
      <c r="L19" s="116">
        <v>6.5728856476799997</v>
      </c>
      <c r="M19" s="116">
        <v>6.5728856476799997</v>
      </c>
      <c r="N19" s="116">
        <v>6.5728856476799997</v>
      </c>
      <c r="O19" s="151">
        <f t="shared" si="6"/>
        <v>1.5346629950798274</v>
      </c>
    </row>
    <row r="20" spans="6:15" ht="20.100000000000001" customHeight="1">
      <c r="F20" s="97" t="s">
        <v>61</v>
      </c>
      <c r="G20" s="40" t="s">
        <v>109</v>
      </c>
      <c r="H20" s="116">
        <v>21.799076868</v>
      </c>
      <c r="I20" s="116">
        <v>20.784930467999999</v>
      </c>
      <c r="J20" s="116">
        <v>20.784930467999999</v>
      </c>
      <c r="K20" s="116">
        <v>20.784930467999999</v>
      </c>
      <c r="L20" s="116">
        <v>21.677379299999998</v>
      </c>
      <c r="M20" s="116">
        <v>21.6634202344</v>
      </c>
      <c r="N20" s="116">
        <v>21.6634202344</v>
      </c>
      <c r="O20" s="151">
        <f t="shared" si="6"/>
        <v>-0.10398737442127715</v>
      </c>
    </row>
    <row r="21" spans="6:15" ht="27.95" customHeight="1">
      <c r="F21" s="36" t="s">
        <v>308</v>
      </c>
      <c r="G21" s="30"/>
      <c r="H21" s="30"/>
      <c r="I21" s="30"/>
      <c r="J21" s="30"/>
      <c r="K21" s="30"/>
      <c r="L21" s="55"/>
      <c r="M21" s="55"/>
      <c r="N21" s="55"/>
    </row>
    <row r="22" spans="6:15" ht="20.100000000000001" customHeight="1">
      <c r="F22" s="36" t="s">
        <v>231</v>
      </c>
      <c r="G22" s="40" t="s">
        <v>309</v>
      </c>
      <c r="H22" s="116">
        <v>85.136666666666699</v>
      </c>
      <c r="I22" s="116">
        <v>69.413985691026596</v>
      </c>
      <c r="J22" s="116">
        <v>78.986579924029201</v>
      </c>
      <c r="K22" s="116">
        <v>86.140713023814499</v>
      </c>
      <c r="L22" s="116">
        <v>89.682551172182301</v>
      </c>
      <c r="M22" s="116">
        <v>94.286510591250504</v>
      </c>
      <c r="N22" s="116">
        <v>102.636918102661</v>
      </c>
      <c r="O22" s="151">
        <f>((N22/H22)^(1/6)-1)*100</f>
        <v>3.1647096193165414</v>
      </c>
    </row>
    <row r="23" spans="6:15" ht="15">
      <c r="F23" s="36" t="s">
        <v>232</v>
      </c>
      <c r="G23" s="34" t="s">
        <v>309</v>
      </c>
      <c r="H23" s="116">
        <v>86.839399999999998</v>
      </c>
      <c r="I23" s="116">
        <v>69.413985691026696</v>
      </c>
      <c r="J23" s="116">
        <v>77.398365464693697</v>
      </c>
      <c r="K23" s="116">
        <v>82.668476152552699</v>
      </c>
      <c r="L23" s="116">
        <v>84.278318030606002</v>
      </c>
      <c r="M23" s="116">
        <v>86.762869064409003</v>
      </c>
      <c r="N23" s="116">
        <v>92.483526171495996</v>
      </c>
      <c r="O23" s="151">
        <f>((N23/H23)^(1/6)-1)*100</f>
        <v>1.0550282100217467</v>
      </c>
    </row>
    <row r="24" spans="6:15" ht="14.25">
      <c r="F24" s="36"/>
    </row>
    <row r="25" spans="6:15" ht="14.25">
      <c r="F25" s="36"/>
      <c r="G25" s="40"/>
      <c r="H25" s="176" t="str">
        <f t="shared" ref="H25:N25" ca="1" si="7">CONCATENATE(H$3-1,"-",RIGHT(H$3,2))</f>
        <v>2023-24</v>
      </c>
      <c r="I25" s="176" t="str">
        <f t="shared" ca="1" si="7"/>
        <v>2024-25</v>
      </c>
      <c r="J25" s="176" t="str">
        <f t="shared" ca="1" si="7"/>
        <v>2025-26</v>
      </c>
      <c r="K25" s="176" t="str">
        <f t="shared" ca="1" si="7"/>
        <v>2026-27</v>
      </c>
      <c r="L25" s="176" t="str">
        <f t="shared" ca="1" si="7"/>
        <v>2027-28</v>
      </c>
      <c r="M25" s="176" t="str">
        <f t="shared" ca="1" si="7"/>
        <v>2028-29</v>
      </c>
      <c r="N25" s="176" t="str">
        <f t="shared" ca="1" si="7"/>
        <v>2029-30</v>
      </c>
    </row>
    <row r="26" spans="6:15" ht="14.25">
      <c r="F26" s="36"/>
      <c r="G26" s="40"/>
    </row>
    <row r="27" spans="6:15" ht="14.25">
      <c r="F27" s="36"/>
      <c r="G27" s="40"/>
      <c r="H27" s="37"/>
      <c r="I27" s="37"/>
      <c r="J27" s="37"/>
      <c r="K27" s="37"/>
      <c r="L27" s="37"/>
      <c r="M27" s="37"/>
      <c r="N27" s="37"/>
      <c r="O27" s="64"/>
    </row>
    <row r="28" spans="6:15" ht="20.100000000000001" customHeight="1">
      <c r="F28" s="36"/>
      <c r="G28" s="39"/>
      <c r="H28" s="39"/>
      <c r="I28" s="39"/>
      <c r="J28" s="39"/>
      <c r="K28" s="39"/>
      <c r="L28" s="154"/>
      <c r="M28" s="155"/>
      <c r="N28" s="155"/>
    </row>
    <row r="29" spans="6:15" ht="20.100000000000001" customHeight="1">
      <c r="F29" s="36"/>
      <c r="G29" s="49" t="s">
        <v>92</v>
      </c>
      <c r="H29" s="50" t="str">
        <f ca="1">CONCATENATE(H$3-1,"–",RIGHT(H$3,2))</f>
        <v>2023–24</v>
      </c>
      <c r="I29" s="50" t="str">
        <f ca="1">CONCATENATE(CONCATENATE(I$3-1,"–",RIGHT(I$3,2)),IF($A$4&gt;6,""," s"))</f>
        <v>2024–25 s</v>
      </c>
      <c r="J29" s="50" t="str">
        <f ca="1">CONCATENATE(CONCATENATE(J$3-1,"–",RIGHT(J$3,2))," f")</f>
        <v>2025–26 f</v>
      </c>
      <c r="K29" s="50" t="str">
        <f ca="1">CONCATENATE(CONCATENATE(K$3-1,"–",RIGHT(K$3,2))," f")</f>
        <v>2026–27 f</v>
      </c>
      <c r="L29" s="50" t="str">
        <f ca="1">CONCATENATE(CONCATENATE(L$3-1,"–",RIGHT(L$3,2))," z")</f>
        <v>2027–28 z</v>
      </c>
      <c r="M29" s="50" t="str">
        <f t="shared" ref="M29:N29" ca="1" si="8">CONCATENATE(CONCATENATE(M$3-1,"–",RIGHT(M$3,2))," z")</f>
        <v>2028–29 z</v>
      </c>
      <c r="N29" s="50" t="str">
        <f t="shared" ca="1" si="8"/>
        <v>2029–30 z</v>
      </c>
      <c r="O29" s="153" t="s">
        <v>190</v>
      </c>
    </row>
    <row r="30" spans="6:15" ht="20.100000000000001" customHeight="1">
      <c r="F30" s="51" t="s">
        <v>310</v>
      </c>
      <c r="G30" s="40" t="s">
        <v>48</v>
      </c>
      <c r="H30" s="43"/>
      <c r="I30" s="43"/>
      <c r="J30" s="43"/>
      <c r="K30" s="43"/>
      <c r="L30" s="43"/>
      <c r="M30" s="43"/>
      <c r="N30" s="43"/>
    </row>
    <row r="31" spans="6:15" ht="20.100000000000001" customHeight="1">
      <c r="F31" s="36" t="s">
        <v>197</v>
      </c>
      <c r="G31" s="40" t="s">
        <v>110</v>
      </c>
      <c r="H31" s="116">
        <v>5797.2530917150798</v>
      </c>
      <c r="I31" s="116">
        <v>6039.9240575332597</v>
      </c>
      <c r="J31" s="116">
        <v>6932.7785260590399</v>
      </c>
      <c r="K31" s="116">
        <v>7232.7785260590399</v>
      </c>
      <c r="L31" s="116">
        <v>7355.4581445780404</v>
      </c>
      <c r="M31" s="116">
        <v>7755.4581445780404</v>
      </c>
      <c r="N31" s="116">
        <v>8305.4581445780404</v>
      </c>
      <c r="O31" s="151">
        <f t="shared" ref="O31:O36" si="9">((N31/H31)^(1/6)-1)*100</f>
        <v>6.1753143615805417</v>
      </c>
    </row>
    <row r="32" spans="6:15" ht="27.95" customHeight="1">
      <c r="F32" s="36" t="s">
        <v>244</v>
      </c>
      <c r="G32" s="40" t="s">
        <v>110</v>
      </c>
      <c r="H32" s="116">
        <v>5741.7723500000002</v>
      </c>
      <c r="I32" s="116">
        <v>6038.86751498384</v>
      </c>
      <c r="J32" s="116">
        <v>6932.7785260590399</v>
      </c>
      <c r="K32" s="116">
        <v>7232.7785260590399</v>
      </c>
      <c r="L32" s="116">
        <v>7355.4581445780404</v>
      </c>
      <c r="M32" s="116">
        <v>7755.4581445780404</v>
      </c>
      <c r="N32" s="116">
        <v>8305.4581445780404</v>
      </c>
      <c r="O32" s="151">
        <f t="shared" si="9"/>
        <v>6.3456191447851751</v>
      </c>
    </row>
    <row r="33" spans="5:15" ht="20.100000000000001" customHeight="1">
      <c r="F33" s="46" t="s">
        <v>201</v>
      </c>
      <c r="G33" s="40" t="s">
        <v>96</v>
      </c>
      <c r="H33" s="116">
        <v>1200.3192005000001</v>
      </c>
      <c r="I33" s="116">
        <v>1414.37961041109</v>
      </c>
      <c r="J33" s="116">
        <v>1595.8573874451799</v>
      </c>
      <c r="K33" s="116">
        <v>1779.6218594775901</v>
      </c>
      <c r="L33" s="116">
        <v>1876.95431354627</v>
      </c>
      <c r="M33" s="116">
        <v>1880.6091818652999</v>
      </c>
      <c r="N33" s="116">
        <v>1911.8454117384899</v>
      </c>
      <c r="O33" s="151">
        <f t="shared" si="9"/>
        <v>8.0668941481094159</v>
      </c>
    </row>
    <row r="34" spans="5:15" ht="20.100000000000001" customHeight="1">
      <c r="F34" s="46" t="s">
        <v>311</v>
      </c>
      <c r="G34" s="40" t="s">
        <v>96</v>
      </c>
      <c r="H34" s="116">
        <v>1230.5612822119399</v>
      </c>
      <c r="I34" s="116">
        <v>1414.37961041109</v>
      </c>
      <c r="J34" s="116">
        <v>1544.13783356198</v>
      </c>
      <c r="K34" s="116">
        <v>1674.8650771520099</v>
      </c>
      <c r="L34" s="116">
        <v>1723.3835047058001</v>
      </c>
      <c r="M34" s="116">
        <v>1684.6237412693399</v>
      </c>
      <c r="N34" s="116">
        <v>1670.83387779491</v>
      </c>
      <c r="O34" s="151">
        <f t="shared" si="9"/>
        <v>5.2297013039927398</v>
      </c>
    </row>
    <row r="35" spans="5:15" ht="27.95" customHeight="1">
      <c r="F35" s="36" t="s">
        <v>312</v>
      </c>
      <c r="G35" s="40" t="s">
        <v>313</v>
      </c>
      <c r="H35" s="116">
        <v>209.050294461779</v>
      </c>
      <c r="I35" s="116">
        <v>234.21272397542799</v>
      </c>
      <c r="J35" s="116">
        <v>230.19015845474399</v>
      </c>
      <c r="K35" s="116">
        <v>246.049544178047</v>
      </c>
      <c r="L35" s="116">
        <v>255.17843710793699</v>
      </c>
      <c r="M35" s="116">
        <v>242.488470288511</v>
      </c>
      <c r="N35" s="116">
        <v>230.19144500614701</v>
      </c>
      <c r="O35" s="151">
        <f t="shared" si="9"/>
        <v>1.6185669115159396</v>
      </c>
    </row>
    <row r="36" spans="5:15" ht="20.100000000000001" customHeight="1">
      <c r="F36" s="36" t="s">
        <v>314</v>
      </c>
      <c r="G36" s="40" t="s">
        <v>313</v>
      </c>
      <c r="H36" s="116">
        <v>214.31732350237499</v>
      </c>
      <c r="I36" s="116">
        <v>234.21272397542799</v>
      </c>
      <c r="J36" s="116">
        <v>222.730010450767</v>
      </c>
      <c r="K36" s="116">
        <v>231.565928794532</v>
      </c>
      <c r="L36" s="116">
        <v>234.29995397039499</v>
      </c>
      <c r="M36" s="116">
        <v>217.21782386861199</v>
      </c>
      <c r="N36" s="116">
        <v>201.17299355552899</v>
      </c>
      <c r="O36" s="151">
        <f t="shared" si="9"/>
        <v>-1.0493312745428085</v>
      </c>
    </row>
    <row r="37" spans="5:15" ht="9.9499999999999993" customHeight="1">
      <c r="F37" s="36"/>
      <c r="G37" s="40"/>
      <c r="H37" s="44"/>
      <c r="I37" s="44"/>
      <c r="J37" s="44"/>
      <c r="K37" s="44"/>
      <c r="L37" s="121"/>
      <c r="M37" s="121"/>
      <c r="N37" s="121"/>
      <c r="O37" s="64"/>
    </row>
    <row r="38" spans="5:15" ht="21" customHeight="1">
      <c r="F38" s="122"/>
      <c r="G38" s="123"/>
      <c r="H38" s="124"/>
      <c r="I38" s="124"/>
      <c r="J38" s="124"/>
      <c r="K38" s="79"/>
      <c r="L38" s="44"/>
      <c r="M38" s="44"/>
      <c r="N38" s="44"/>
    </row>
    <row r="39" spans="5:15" ht="18" customHeight="1">
      <c r="E39"/>
      <c r="F39" s="151" t="s">
        <v>70</v>
      </c>
    </row>
    <row r="40" spans="5:15" ht="18" customHeight="1">
      <c r="E40" s="158" t="s">
        <v>73</v>
      </c>
      <c r="F40" s="162" t="s">
        <v>315</v>
      </c>
      <c r="K40" s="125"/>
    </row>
    <row r="41" spans="5:15" ht="18" customHeight="1">
      <c r="E41" s="158" t="s">
        <v>75</v>
      </c>
      <c r="F41" s="160" t="s">
        <v>271</v>
      </c>
      <c r="K41" s="126"/>
    </row>
    <row r="42" spans="5:15" ht="18" customHeight="1">
      <c r="E42" s="158" t="s">
        <v>77</v>
      </c>
      <c r="F42" s="150" t="s">
        <v>100</v>
      </c>
      <c r="K42" s="126"/>
    </row>
    <row r="43" spans="5:15" ht="18" customHeight="1">
      <c r="E43" s="158" t="s">
        <v>101</v>
      </c>
      <c r="F43" s="162" t="s">
        <v>102</v>
      </c>
    </row>
    <row r="44" spans="5:15" ht="18" customHeight="1">
      <c r="E44" s="158" t="s">
        <v>208</v>
      </c>
      <c r="F44" s="158" t="str">
        <f ca="1">CONCATENATE("Compound annual growth rate (per cent), for the period from ", $A$3 - 1, " to ", $A$3+ 5, " or for the equivalent financial years.")</f>
        <v>Compound annual growth rate (per cent), for the period from 2024 to 2030 or for the equivalent financial years.</v>
      </c>
    </row>
    <row r="45" spans="5:15" ht="18" customHeight="1">
      <c r="E45" s="158" t="s">
        <v>103</v>
      </c>
      <c r="F45" s="150" t="s">
        <v>104</v>
      </c>
    </row>
    <row r="46" spans="5:15" ht="18" customHeight="1">
      <c r="E46"/>
      <c r="F46" s="150" t="s">
        <v>316</v>
      </c>
    </row>
  </sheetData>
  <pageMargins left="0" right="0" top="0" bottom="0" header="0" footer="0"/>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9FC5-63F9-408B-AC3D-BFA26B888259}">
  <sheetPr>
    <pageSetUpPr fitToPage="1"/>
  </sheetPr>
  <dimension ref="A1:O41"/>
  <sheetViews>
    <sheetView zoomScale="90" zoomScaleNormal="90" zoomScaleSheetLayoutView="115" workbookViewId="0">
      <selection activeCell="L14" sqref="L14"/>
    </sheetView>
  </sheetViews>
  <sheetFormatPr defaultColWidth="10.28515625" defaultRowHeight="18" customHeight="1"/>
  <cols>
    <col min="1" max="1" width="16.7109375" style="30" customWidth="1"/>
    <col min="2" max="3" width="10.28515625" style="30"/>
    <col min="4" max="4" width="13.28515625" style="30" bestFit="1" customWidth="1"/>
    <col min="5" max="5" width="3.42578125" style="30" customWidth="1"/>
    <col min="6" max="6" width="31.5703125" style="31" customWidth="1"/>
    <col min="7" max="7" width="11" style="34" customWidth="1"/>
    <col min="8" max="14" width="14.42578125" style="34" customWidth="1"/>
    <col min="15" max="16384" width="10.28515625" style="30"/>
  </cols>
  <sheetData>
    <row r="1" spans="1:15" ht="57" customHeight="1">
      <c r="A1" s="11" t="s">
        <v>44</v>
      </c>
    </row>
    <row r="2" spans="1:15" ht="18" customHeight="1">
      <c r="A2" s="178">
        <f ca="1">TODAY()</f>
        <v>45751</v>
      </c>
    </row>
    <row r="3" spans="1:15"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5" ht="18" customHeight="1">
      <c r="A4" s="11">
        <f ca="1">MONTH(A2)</f>
        <v>4</v>
      </c>
      <c r="F4" s="36"/>
      <c r="H4" s="176"/>
      <c r="I4" s="176"/>
      <c r="J4" s="176"/>
      <c r="K4" s="176"/>
      <c r="L4" s="176"/>
      <c r="M4" s="176"/>
      <c r="N4" s="176"/>
    </row>
    <row r="5" spans="1:15" ht="18" customHeight="1">
      <c r="F5" s="36"/>
    </row>
    <row r="6" spans="1:15" ht="18" customHeight="1">
      <c r="F6" s="18" t="s">
        <v>38</v>
      </c>
      <c r="G6" s="57"/>
      <c r="H6" s="57" t="s">
        <v>48</v>
      </c>
      <c r="I6" s="57"/>
      <c r="J6" s="57"/>
      <c r="K6" s="57"/>
      <c r="L6" s="57"/>
      <c r="M6" s="57"/>
      <c r="N6" s="57"/>
      <c r="O6" s="64"/>
    </row>
    <row r="7" spans="1:15" ht="18" customHeight="1">
      <c r="F7" s="86"/>
      <c r="G7" s="48"/>
      <c r="H7" s="39"/>
      <c r="I7" s="39"/>
      <c r="J7" s="39"/>
      <c r="K7" s="39"/>
      <c r="L7" s="154"/>
      <c r="M7" s="155"/>
      <c r="N7" s="155"/>
    </row>
    <row r="8" spans="1:15" ht="20.100000000000001"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153" t="s">
        <v>190</v>
      </c>
    </row>
    <row r="9" spans="1:15" ht="27.95" customHeight="1">
      <c r="F9" s="96" t="s">
        <v>191</v>
      </c>
      <c r="G9" s="40"/>
      <c r="H9" s="43"/>
      <c r="I9" s="43"/>
      <c r="J9" s="43"/>
      <c r="K9" s="43"/>
      <c r="L9" s="43"/>
      <c r="M9" s="43"/>
      <c r="N9" s="43"/>
    </row>
    <row r="10" spans="1:15" ht="20.100000000000001" customHeight="1">
      <c r="F10" s="36"/>
      <c r="G10" s="40" t="s">
        <v>48</v>
      </c>
      <c r="H10" s="43"/>
      <c r="I10" s="43"/>
      <c r="J10" s="43"/>
      <c r="K10" s="43"/>
      <c r="L10" s="43"/>
      <c r="M10" s="43"/>
      <c r="N10" s="43"/>
    </row>
    <row r="11" spans="1:15" ht="20.100000000000001" customHeight="1">
      <c r="F11" s="36" t="s">
        <v>317</v>
      </c>
      <c r="G11" s="40" t="s">
        <v>110</v>
      </c>
      <c r="H11" s="116">
        <v>4547.5369172661804</v>
      </c>
      <c r="I11" s="116">
        <v>4196</v>
      </c>
      <c r="J11" s="116">
        <v>4381</v>
      </c>
      <c r="K11" s="116">
        <v>4574</v>
      </c>
      <c r="L11" s="116">
        <v>4618</v>
      </c>
      <c r="M11" s="116">
        <v>4561</v>
      </c>
      <c r="N11" s="116">
        <v>4508</v>
      </c>
      <c r="O11" s="151">
        <f>((N11/H11)^(1/6)-1)*100</f>
        <v>-0.14543003696632084</v>
      </c>
    </row>
    <row r="12" spans="1:15" ht="20.100000000000001" customHeight="1">
      <c r="F12" s="36" t="s">
        <v>318</v>
      </c>
      <c r="G12" s="40" t="s">
        <v>110</v>
      </c>
      <c r="H12" s="116">
        <v>2329.5900161836798</v>
      </c>
      <c r="I12" s="116">
        <v>2834.5119666729202</v>
      </c>
      <c r="J12" s="116">
        <v>2855.5587472626298</v>
      </c>
      <c r="K12" s="116">
        <v>2889.3988919416902</v>
      </c>
      <c r="L12" s="116">
        <v>2923.7095519977001</v>
      </c>
      <c r="M12" s="116">
        <v>2537.5598745572602</v>
      </c>
      <c r="N12" s="116">
        <v>2627.70717879524</v>
      </c>
      <c r="O12" s="151">
        <f>((N12/H12)^(1/6)-1)*100</f>
        <v>2.0272650757428234</v>
      </c>
    </row>
    <row r="13" spans="1:15" ht="27.95" customHeight="1">
      <c r="F13" s="36" t="s">
        <v>319</v>
      </c>
      <c r="G13" s="40" t="s">
        <v>110</v>
      </c>
      <c r="H13" s="116">
        <v>3661.23316686404</v>
      </c>
      <c r="I13" s="116">
        <v>3816.89642965229</v>
      </c>
      <c r="J13" s="116">
        <v>3857.4109242477998</v>
      </c>
      <c r="K13" s="116">
        <v>3836.26997436077</v>
      </c>
      <c r="L13" s="116">
        <v>3818.0032935245799</v>
      </c>
      <c r="M13" s="116">
        <v>3768.3692507087599</v>
      </c>
      <c r="N13" s="116">
        <v>3768.3692507087599</v>
      </c>
      <c r="O13" s="151">
        <f>((N13/H13)^(1/6)-1)*100</f>
        <v>0.48186269026102568</v>
      </c>
    </row>
    <row r="14" spans="1:15" ht="27.95" customHeight="1">
      <c r="F14" s="36" t="s">
        <v>320</v>
      </c>
      <c r="G14" s="40"/>
      <c r="H14" s="116"/>
      <c r="I14" s="116"/>
      <c r="J14" s="116"/>
      <c r="K14" s="116"/>
      <c r="L14" s="116"/>
      <c r="M14" s="116"/>
      <c r="N14" s="116"/>
      <c r="O14" s="151"/>
    </row>
    <row r="15" spans="1:15" ht="20.100000000000001" customHeight="1">
      <c r="F15" s="36" t="s">
        <v>231</v>
      </c>
      <c r="G15" s="34" t="s">
        <v>321</v>
      </c>
      <c r="H15" s="116">
        <v>2387.0400179591002</v>
      </c>
      <c r="I15" s="116">
        <v>2708.8029999999999</v>
      </c>
      <c r="J15" s="116">
        <v>2515.1887499999998</v>
      </c>
      <c r="K15" s="116">
        <v>2269.7175000000002</v>
      </c>
      <c r="L15" s="116">
        <v>2260.7725</v>
      </c>
      <c r="M15" s="116">
        <v>2394.87</v>
      </c>
      <c r="N15" s="116">
        <v>2400</v>
      </c>
      <c r="O15" s="151">
        <f>((N15/H15)^(1/6)-1)*100</f>
        <v>9.0284484891722805E-2</v>
      </c>
    </row>
    <row r="16" spans="1:15" ht="24.75" customHeight="1">
      <c r="F16" s="36" t="s">
        <v>314</v>
      </c>
      <c r="G16" s="34" t="s">
        <v>321</v>
      </c>
      <c r="H16" s="116">
        <v>2434.7808183182801</v>
      </c>
      <c r="I16" s="116">
        <v>2708.8029999999999</v>
      </c>
      <c r="J16" s="116">
        <v>2464.6148532120901</v>
      </c>
      <c r="K16" s="116">
        <v>2178.2276978588302</v>
      </c>
      <c r="L16" s="116">
        <v>2124.5392917518602</v>
      </c>
      <c r="M16" s="116">
        <v>2203.7700932328598</v>
      </c>
      <c r="N16" s="116">
        <v>2162.57918607394</v>
      </c>
      <c r="O16" s="151">
        <f>((N16/H16)^(1/6)-1)*100</f>
        <v>-1.956526030137995</v>
      </c>
    </row>
    <row r="17" spans="6:15" ht="14.25">
      <c r="F17" s="36"/>
      <c r="G17" s="40"/>
      <c r="H17" s="37"/>
      <c r="I17" s="37"/>
      <c r="J17" s="37"/>
      <c r="K17" s="37"/>
      <c r="L17" s="37"/>
      <c r="M17" s="37"/>
      <c r="N17" s="37"/>
    </row>
    <row r="18" spans="6:15" ht="14.25">
      <c r="F18" s="36"/>
      <c r="G18" s="40"/>
      <c r="H18" s="176" t="str">
        <f t="shared" ref="H18:N18" ca="1" si="6">CONCATENATE(H$3-1,"-",RIGHT(H$3,2))</f>
        <v>2023-24</v>
      </c>
      <c r="I18" s="176" t="str">
        <f t="shared" ca="1" si="6"/>
        <v>2024-25</v>
      </c>
      <c r="J18" s="176" t="str">
        <f t="shared" ca="1" si="6"/>
        <v>2025-26</v>
      </c>
      <c r="K18" s="176" t="str">
        <f t="shared" ca="1" si="6"/>
        <v>2026-27</v>
      </c>
      <c r="L18" s="176" t="str">
        <f t="shared" ca="1" si="6"/>
        <v>2027-28</v>
      </c>
      <c r="M18" s="176" t="str">
        <f t="shared" ca="1" si="6"/>
        <v>2028-29</v>
      </c>
      <c r="N18" s="176" t="str">
        <f t="shared" ca="1" si="6"/>
        <v>2029-30</v>
      </c>
    </row>
    <row r="19" spans="6:15" ht="14.25">
      <c r="F19" s="36"/>
      <c r="G19" s="40"/>
    </row>
    <row r="20" spans="6:15" ht="14.25">
      <c r="F20" s="36"/>
      <c r="G20" s="40"/>
      <c r="H20" s="37"/>
      <c r="I20" s="37"/>
      <c r="J20" s="37"/>
      <c r="K20" s="37"/>
      <c r="L20" s="37"/>
      <c r="M20" s="37"/>
      <c r="N20" s="37"/>
      <c r="O20" s="64"/>
    </row>
    <row r="21" spans="6:15" ht="19.5" customHeight="1">
      <c r="F21" s="36"/>
      <c r="G21" s="39"/>
      <c r="H21" s="39"/>
      <c r="I21" s="39"/>
      <c r="J21" s="39"/>
      <c r="K21" s="39"/>
      <c r="L21" s="154"/>
      <c r="M21" s="155"/>
      <c r="N21" s="155"/>
    </row>
    <row r="22" spans="6:15" ht="20.100000000000001" customHeight="1">
      <c r="F22" s="36" t="s">
        <v>48</v>
      </c>
      <c r="G22" s="49" t="s">
        <v>92</v>
      </c>
      <c r="H22" s="50" t="str">
        <f ca="1">CONCATENATE(H$3-1,"–",RIGHT(H$3,2))</f>
        <v>2023–24</v>
      </c>
      <c r="I22" s="50" t="str">
        <f ca="1">CONCATENATE(CONCATENATE(I$3-1,"–",RIGHT(I$3,2)),IF($A$4&gt;6,""," s"))</f>
        <v>2024–25 s</v>
      </c>
      <c r="J22" s="50" t="str">
        <f ca="1">CONCATENATE(CONCATENATE(J$3-1,"–",RIGHT(J$3,2))," f")</f>
        <v>2025–26 f</v>
      </c>
      <c r="K22" s="50" t="str">
        <f ca="1">CONCATENATE(CONCATENATE(K$3-1,"–",RIGHT(K$3,2))," f")</f>
        <v>2026–27 f</v>
      </c>
      <c r="L22" s="50" t="str">
        <f ca="1">CONCATENATE(CONCATENATE(L$3-1,"–",RIGHT(L$3,2))," z")</f>
        <v>2027–28 z</v>
      </c>
      <c r="M22" s="50" t="str">
        <f t="shared" ref="M22:N22" ca="1" si="7">CONCATENATE(CONCATENATE(M$3-1,"–",RIGHT(M$3,2))," z")</f>
        <v>2028–29 z</v>
      </c>
      <c r="N22" s="50" t="str">
        <f t="shared" ca="1" si="7"/>
        <v>2029–30 z</v>
      </c>
      <c r="O22" s="153" t="s">
        <v>190</v>
      </c>
    </row>
    <row r="23" spans="6:15" ht="20.100000000000001" customHeight="1">
      <c r="F23" s="51" t="s">
        <v>53</v>
      </c>
      <c r="G23" s="40" t="s">
        <v>48</v>
      </c>
      <c r="H23" s="43"/>
      <c r="I23" s="43"/>
      <c r="J23" s="43"/>
      <c r="K23" s="43"/>
      <c r="L23" s="43"/>
      <c r="M23" s="43"/>
      <c r="N23" s="43"/>
    </row>
    <row r="24" spans="6:15" ht="20.100000000000001" customHeight="1">
      <c r="F24" s="36" t="s">
        <v>319</v>
      </c>
      <c r="G24" s="40" t="s">
        <v>110</v>
      </c>
      <c r="H24" s="116">
        <v>288.658833775262</v>
      </c>
      <c r="I24" s="116">
        <v>286.295125308119</v>
      </c>
      <c r="J24" s="116">
        <v>308.91220193930201</v>
      </c>
      <c r="K24" s="116">
        <v>329.10797424632398</v>
      </c>
      <c r="L24" s="116">
        <v>344.67561263734098</v>
      </c>
      <c r="M24" s="116">
        <v>360.67561263734098</v>
      </c>
      <c r="N24" s="116">
        <v>376.67561263734098</v>
      </c>
      <c r="O24" s="151">
        <f t="shared" ref="O24:O27" si="8">((N24/H24)^(1/6)-1)*100</f>
        <v>4.5354938053314253</v>
      </c>
    </row>
    <row r="25" spans="6:15" ht="27.95" customHeight="1">
      <c r="F25" s="46" t="s">
        <v>244</v>
      </c>
      <c r="G25" s="40" t="s">
        <v>110</v>
      </c>
      <c r="H25" s="116">
        <v>258.18931499000001</v>
      </c>
      <c r="I25" s="116">
        <v>230.476151395035</v>
      </c>
      <c r="J25" s="116">
        <v>262.57537164840602</v>
      </c>
      <c r="K25" s="116">
        <v>279.74177810937499</v>
      </c>
      <c r="L25" s="116">
        <v>292.97427074173999</v>
      </c>
      <c r="M25" s="116">
        <v>306.57427074174001</v>
      </c>
      <c r="N25" s="116">
        <v>320.17427074173997</v>
      </c>
      <c r="O25" s="151">
        <f t="shared" si="8"/>
        <v>3.6512858102806245</v>
      </c>
    </row>
    <row r="26" spans="6:15" ht="20.100000000000001" customHeight="1">
      <c r="F26" s="36" t="s">
        <v>201</v>
      </c>
      <c r="G26" s="40" t="s">
        <v>96</v>
      </c>
      <c r="H26" s="116">
        <v>32930.784652000002</v>
      </c>
      <c r="I26" s="116">
        <v>35677.345941406798</v>
      </c>
      <c r="J26" s="116">
        <v>35030.189700226198</v>
      </c>
      <c r="K26" s="116">
        <v>32916.230682839698</v>
      </c>
      <c r="L26" s="116">
        <v>30300.279585442298</v>
      </c>
      <c r="M26" s="116">
        <v>31720.691070691999</v>
      </c>
      <c r="N26" s="116">
        <v>34797.6515372539</v>
      </c>
      <c r="O26" s="151">
        <f t="shared" si="8"/>
        <v>0.92326900735018036</v>
      </c>
    </row>
    <row r="27" spans="6:15" ht="20.100000000000001" customHeight="1">
      <c r="F27" s="36" t="s">
        <v>292</v>
      </c>
      <c r="G27" s="40" t="s">
        <v>96</v>
      </c>
      <c r="H27" s="116">
        <v>33760.476853765402</v>
      </c>
      <c r="I27" s="116">
        <v>35677.345941406798</v>
      </c>
      <c r="J27" s="116">
        <v>33894.909193338397</v>
      </c>
      <c r="K27" s="116">
        <v>30978.6289421906</v>
      </c>
      <c r="L27" s="116">
        <v>27821.1364275905</v>
      </c>
      <c r="M27" s="116">
        <v>28414.957122646701</v>
      </c>
      <c r="N27" s="116">
        <v>30410.981295436799</v>
      </c>
      <c r="O27" s="151">
        <f t="shared" si="8"/>
        <v>-1.7263747979032962</v>
      </c>
    </row>
    <row r="28" spans="6:15" ht="27.95" customHeight="1">
      <c r="F28" s="36" t="s">
        <v>308</v>
      </c>
      <c r="G28" s="40"/>
      <c r="H28" s="116"/>
      <c r="I28" s="116"/>
      <c r="J28" s="116"/>
      <c r="K28" s="116"/>
      <c r="L28" s="116"/>
      <c r="M28" s="116"/>
      <c r="N28" s="116"/>
    </row>
    <row r="29" spans="6:15" ht="20.100000000000001" customHeight="1">
      <c r="F29" s="36" t="s">
        <v>231</v>
      </c>
      <c r="G29" s="34" t="s">
        <v>322</v>
      </c>
      <c r="H29" s="116">
        <v>3170.8715120387801</v>
      </c>
      <c r="I29" s="116">
        <v>4140.8683925650503</v>
      </c>
      <c r="J29" s="116">
        <v>4041.42027856089</v>
      </c>
      <c r="K29" s="116">
        <v>3443.5947152715398</v>
      </c>
      <c r="L29" s="116">
        <v>3217.2570645780102</v>
      </c>
      <c r="M29" s="116">
        <v>3217.6474760143001</v>
      </c>
      <c r="N29" s="116">
        <v>3379.2989091681402</v>
      </c>
      <c r="O29" s="151">
        <f t="shared" ref="O29:O30" si="9">((N29/H29)^(1/6)-1)*100</f>
        <v>1.0666787095521046</v>
      </c>
    </row>
    <row r="30" spans="6:15" ht="20.100000000000001" customHeight="1">
      <c r="F30" s="36" t="s">
        <v>323</v>
      </c>
      <c r="G30" s="34" t="s">
        <v>322</v>
      </c>
      <c r="H30" s="116">
        <v>3250.76172401339</v>
      </c>
      <c r="I30" s="116">
        <v>4140.8683925650503</v>
      </c>
      <c r="J30" s="116">
        <v>3910.4433783027198</v>
      </c>
      <c r="K30" s="116">
        <v>3240.8887864338699</v>
      </c>
      <c r="L30" s="116">
        <v>2954.0238222507301</v>
      </c>
      <c r="M30" s="116">
        <v>2882.3241859069699</v>
      </c>
      <c r="N30" s="116">
        <v>2953.2968858079598</v>
      </c>
      <c r="O30" s="151">
        <f t="shared" si="9"/>
        <v>-1.5867301801341771</v>
      </c>
    </row>
    <row r="31" spans="6:15" ht="9.9499999999999993" customHeight="1">
      <c r="F31" s="117"/>
      <c r="G31" s="57"/>
      <c r="H31" s="57"/>
      <c r="I31" s="57"/>
      <c r="J31" s="57"/>
      <c r="K31" s="57"/>
      <c r="L31" s="57"/>
      <c r="M31" s="57"/>
      <c r="N31" s="57"/>
      <c r="O31" s="64"/>
    </row>
    <row r="32" spans="6:15" ht="9.9499999999999993" customHeight="1">
      <c r="F32" s="36"/>
      <c r="K32" s="30"/>
    </row>
    <row r="33" spans="5:6" ht="18" customHeight="1">
      <c r="E33"/>
      <c r="F33" s="151" t="s">
        <v>70</v>
      </c>
    </row>
    <row r="34" spans="5:6" ht="18" customHeight="1">
      <c r="E34" s="158" t="s">
        <v>73</v>
      </c>
      <c r="F34" s="150" t="s">
        <v>324</v>
      </c>
    </row>
    <row r="35" spans="5:6" ht="18" customHeight="1">
      <c r="E35" s="158" t="s">
        <v>75</v>
      </c>
      <c r="F35" s="150" t="s">
        <v>325</v>
      </c>
    </row>
    <row r="36" spans="5:6" ht="18" customHeight="1">
      <c r="E36" s="158" t="s">
        <v>77</v>
      </c>
      <c r="F36" s="160" t="s">
        <v>271</v>
      </c>
    </row>
    <row r="37" spans="5:6" ht="18" customHeight="1">
      <c r="E37" s="158" t="s">
        <v>79</v>
      </c>
      <c r="F37" s="150" t="s">
        <v>100</v>
      </c>
    </row>
    <row r="38" spans="5:6" ht="18" customHeight="1">
      <c r="E38" s="158" t="s">
        <v>101</v>
      </c>
      <c r="F38" s="150" t="s">
        <v>102</v>
      </c>
    </row>
    <row r="39" spans="5:6" ht="18" customHeight="1">
      <c r="E39" s="158" t="s">
        <v>208</v>
      </c>
      <c r="F39" s="158" t="str">
        <f ca="1">CONCATENATE("Compound annual growth rate (per cent), for the period from ", $A$3 - 1, " to ", $A$3+ 5, " or for the equivalent financial years.")</f>
        <v>Compound annual growth rate (per cent), for the period from 2024 to 2030 or for the equivalent financial years.</v>
      </c>
    </row>
    <row r="40" spans="5:6" ht="18" customHeight="1">
      <c r="E40" s="158" t="s">
        <v>103</v>
      </c>
      <c r="F40" s="150" t="s">
        <v>104</v>
      </c>
    </row>
    <row r="41" spans="5:6" ht="18" customHeight="1">
      <c r="E41"/>
      <c r="F41" s="158" t="s">
        <v>326</v>
      </c>
    </row>
  </sheetData>
  <pageMargins left="0" right="0" top="0" bottom="0" header="0" footer="0"/>
  <pageSetup paperSize="9" scale="7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4D41-2E43-4EFD-B8C7-BB88BA3774B9}">
  <sheetPr>
    <pageSetUpPr fitToPage="1"/>
  </sheetPr>
  <dimension ref="A1:O55"/>
  <sheetViews>
    <sheetView zoomScale="80" zoomScaleNormal="80" workbookViewId="0">
      <selection activeCell="M30" sqref="M30"/>
    </sheetView>
  </sheetViews>
  <sheetFormatPr defaultColWidth="10.28515625" defaultRowHeight="18" customHeight="1"/>
  <cols>
    <col min="1" max="1" width="16.7109375" style="30" customWidth="1"/>
    <col min="2" max="3" width="10.28515625" style="30"/>
    <col min="4" max="4" width="13.28515625" style="30" bestFit="1" customWidth="1"/>
    <col min="5" max="5" width="4" style="30" customWidth="1"/>
    <col min="6" max="6" width="31.5703125" style="31" customWidth="1"/>
    <col min="7" max="7" width="11" style="34" customWidth="1"/>
    <col min="8" max="14" width="14.42578125" style="34" customWidth="1"/>
    <col min="15" max="16384" width="10.28515625" style="30"/>
  </cols>
  <sheetData>
    <row r="1" spans="1:15" ht="57" customHeight="1">
      <c r="A1" s="11" t="s">
        <v>44</v>
      </c>
    </row>
    <row r="2" spans="1:15" ht="18" customHeight="1">
      <c r="A2" s="178">
        <f ca="1">TODAY()</f>
        <v>45751</v>
      </c>
    </row>
    <row r="3" spans="1:15" ht="18" customHeight="1">
      <c r="A3" s="11">
        <f ca="1">YEAR(A2)</f>
        <v>2025</v>
      </c>
      <c r="F3" s="36"/>
      <c r="H3" s="176">
        <f ca="1">A3-1</f>
        <v>2024</v>
      </c>
      <c r="I3" s="176">
        <f ca="1">H3+1</f>
        <v>2025</v>
      </c>
      <c r="J3" s="176">
        <f t="shared" ref="J3:K3" ca="1" si="0">I3+1</f>
        <v>2026</v>
      </c>
      <c r="K3" s="176">
        <f t="shared" ca="1" si="0"/>
        <v>2027</v>
      </c>
      <c r="L3" s="176">
        <f t="shared" ref="L3" ca="1" si="1">K3+1</f>
        <v>2028</v>
      </c>
      <c r="M3" s="176">
        <f t="shared" ref="M3" ca="1" si="2">L3+1</f>
        <v>2029</v>
      </c>
      <c r="N3" s="176">
        <f t="shared" ref="N3" ca="1" si="3">M3+1</f>
        <v>2030</v>
      </c>
    </row>
    <row r="4" spans="1:15" ht="18" customHeight="1">
      <c r="A4" s="11">
        <f ca="1">MONTH(A2)</f>
        <v>4</v>
      </c>
      <c r="F4" s="36"/>
    </row>
    <row r="5" spans="1:15" ht="18" customHeight="1">
      <c r="F5" s="36"/>
    </row>
    <row r="6" spans="1:15" ht="18" customHeight="1">
      <c r="F6" s="18" t="s">
        <v>39</v>
      </c>
      <c r="G6" s="57"/>
      <c r="H6" s="57" t="s">
        <v>48</v>
      </c>
      <c r="I6" s="57"/>
      <c r="J6" s="57"/>
      <c r="K6" s="57"/>
      <c r="L6" s="57"/>
      <c r="M6" s="57"/>
      <c r="N6" s="57"/>
      <c r="O6" s="64"/>
    </row>
    <row r="7" spans="1:15" ht="18" customHeight="1">
      <c r="F7" s="86"/>
      <c r="G7" s="48"/>
      <c r="H7" s="39"/>
      <c r="I7" s="39"/>
      <c r="J7" s="39"/>
      <c r="K7" s="39"/>
      <c r="L7" s="154"/>
      <c r="M7" s="155"/>
      <c r="N7" s="155"/>
    </row>
    <row r="8" spans="1:15" ht="20.100000000000001"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15" ht="27.95" customHeight="1">
      <c r="F9" s="96" t="s">
        <v>191</v>
      </c>
      <c r="G9" s="40"/>
      <c r="H9" s="43"/>
      <c r="I9" s="43"/>
      <c r="J9" s="43"/>
      <c r="K9" s="43"/>
      <c r="L9" s="43"/>
      <c r="M9" s="43"/>
      <c r="N9" s="43"/>
    </row>
    <row r="10" spans="1:15" ht="20.100000000000001" customHeight="1">
      <c r="F10" s="36" t="s">
        <v>327</v>
      </c>
      <c r="G10" s="40"/>
      <c r="H10" s="43"/>
      <c r="I10" s="43"/>
      <c r="J10" s="43"/>
      <c r="K10" s="43"/>
      <c r="L10" s="43"/>
      <c r="M10" s="43"/>
      <c r="N10" s="43"/>
    </row>
    <row r="11" spans="1:15" ht="20.100000000000001" customHeight="1">
      <c r="F11" s="36" t="s">
        <v>197</v>
      </c>
      <c r="G11" s="40" t="s">
        <v>109</v>
      </c>
      <c r="H11" s="116">
        <v>71926.306555368996</v>
      </c>
      <c r="I11" s="116">
        <v>74119.084794520502</v>
      </c>
      <c r="J11" s="116">
        <v>75486.404109588999</v>
      </c>
      <c r="K11" s="116">
        <v>76241.606856164406</v>
      </c>
      <c r="L11" s="116">
        <v>76315.782867945207</v>
      </c>
      <c r="M11" s="116">
        <v>76612.782867945207</v>
      </c>
      <c r="N11" s="116">
        <v>76737.598591538903</v>
      </c>
      <c r="O11" s="151">
        <f>((N11/H11)^(1/6)-1)*100</f>
        <v>1.0850059012711855</v>
      </c>
    </row>
    <row r="12" spans="1:15" ht="27.95" customHeight="1">
      <c r="F12" s="36" t="s">
        <v>328</v>
      </c>
      <c r="G12" s="40" t="s">
        <v>109</v>
      </c>
      <c r="H12" s="116">
        <v>71628</v>
      </c>
      <c r="I12" s="116">
        <v>74491</v>
      </c>
      <c r="J12" s="116">
        <v>76381</v>
      </c>
      <c r="K12" s="116">
        <v>77083</v>
      </c>
      <c r="L12" s="116">
        <v>77105</v>
      </c>
      <c r="M12" s="116">
        <v>77451</v>
      </c>
      <c r="N12" s="116">
        <v>77501.412698198706</v>
      </c>
      <c r="O12" s="151">
        <f>((N12/H12)^(1/6)-1)*100</f>
        <v>1.3221660878801167</v>
      </c>
    </row>
    <row r="13" spans="1:15" ht="27.95" customHeight="1">
      <c r="F13" s="36" t="s">
        <v>329</v>
      </c>
      <c r="G13" s="34" t="s">
        <v>48</v>
      </c>
      <c r="H13" s="116"/>
      <c r="I13" s="116"/>
      <c r="J13" s="116"/>
      <c r="K13" s="116"/>
      <c r="L13" s="116"/>
      <c r="M13" s="116"/>
      <c r="N13" s="116"/>
    </row>
    <row r="14" spans="1:15" ht="20.100000000000001" customHeight="1">
      <c r="F14" s="36" t="s">
        <v>330</v>
      </c>
      <c r="G14" s="40"/>
      <c r="H14" s="116"/>
      <c r="I14" s="116"/>
      <c r="J14" s="116"/>
      <c r="K14" s="116"/>
      <c r="L14" s="116"/>
      <c r="M14" s="116"/>
      <c r="N14" s="116"/>
    </row>
    <row r="15" spans="1:15" ht="20.100000000000001" customHeight="1">
      <c r="F15" s="36" t="s">
        <v>231</v>
      </c>
      <c r="G15" s="40" t="s">
        <v>120</v>
      </c>
      <c r="H15" s="116">
        <v>2418.95367120419</v>
      </c>
      <c r="I15" s="116">
        <v>2587.5</v>
      </c>
      <c r="J15" s="116">
        <v>2607.5</v>
      </c>
      <c r="K15" s="116">
        <v>2594.4625000000001</v>
      </c>
      <c r="L15" s="116">
        <v>2633.3794375000002</v>
      </c>
      <c r="M15" s="116">
        <v>2686.0470262499998</v>
      </c>
      <c r="N15" s="116">
        <v>2712.9074965125001</v>
      </c>
      <c r="O15" s="151">
        <f>((N15/H15)^(1/6)-1)*100</f>
        <v>1.9298157474050948</v>
      </c>
    </row>
    <row r="16" spans="1:15" ht="20.100000000000001" customHeight="1">
      <c r="F16" s="36" t="s">
        <v>314</v>
      </c>
      <c r="G16" s="34" t="s">
        <v>120</v>
      </c>
      <c r="H16" s="116">
        <v>2467.3327446282701</v>
      </c>
      <c r="I16" s="116">
        <v>2587.5</v>
      </c>
      <c r="J16" s="116">
        <v>2555.0699643319099</v>
      </c>
      <c r="K16" s="116">
        <v>2489.8825860734</v>
      </c>
      <c r="L16" s="116">
        <v>2474.6930905520899</v>
      </c>
      <c r="M16" s="116">
        <v>2471.71249607152</v>
      </c>
      <c r="N16" s="116">
        <v>2444.5322023757899</v>
      </c>
      <c r="O16" s="151">
        <f>((N16/H16)^(1/6)-1)*100</f>
        <v>-0.154612523935449</v>
      </c>
    </row>
    <row r="17" spans="6:15" ht="17.25" customHeight="1">
      <c r="F17" s="36" t="s">
        <v>331</v>
      </c>
      <c r="G17" s="40" t="s">
        <v>48</v>
      </c>
      <c r="H17" s="116"/>
      <c r="I17" s="116"/>
      <c r="J17" s="116"/>
      <c r="K17" s="116"/>
      <c r="L17" s="116"/>
      <c r="M17" s="116"/>
      <c r="N17" s="116"/>
      <c r="O17" s="151"/>
    </row>
    <row r="18" spans="6:15" ht="20.100000000000001" customHeight="1">
      <c r="F18" s="36" t="s">
        <v>231</v>
      </c>
      <c r="G18" s="40" t="s">
        <v>120</v>
      </c>
      <c r="H18" s="116">
        <v>491.755</v>
      </c>
      <c r="I18" s="116">
        <v>513.75</v>
      </c>
      <c r="J18" s="116">
        <v>434.75</v>
      </c>
      <c r="K18" s="116">
        <v>424.95499999999998</v>
      </c>
      <c r="L18" s="116">
        <v>419.65929999999997</v>
      </c>
      <c r="M18" s="116">
        <v>422.79411800000003</v>
      </c>
      <c r="N18" s="116">
        <v>425.954975305</v>
      </c>
      <c r="O18" s="151">
        <f>((N18/H18)^(1/6)-1)*100</f>
        <v>-2.3656846516554197</v>
      </c>
    </row>
    <row r="19" spans="6:15" ht="16.5" customHeight="1">
      <c r="F19" s="46" t="s">
        <v>314</v>
      </c>
      <c r="G19" s="40" t="s">
        <v>120</v>
      </c>
      <c r="H19" s="168">
        <v>501.59010000000001</v>
      </c>
      <c r="I19" s="168">
        <v>513.75000000000102</v>
      </c>
      <c r="J19" s="168">
        <v>426.00830948928001</v>
      </c>
      <c r="K19" s="168">
        <v>407.82553394578798</v>
      </c>
      <c r="L19" s="168">
        <v>394.37080555389002</v>
      </c>
      <c r="M19" s="168">
        <v>389.05703977383502</v>
      </c>
      <c r="N19" s="168">
        <v>383.81723491634699</v>
      </c>
      <c r="O19" s="151">
        <f>((N19/H19)^(1/6)-1)*100</f>
        <v>-4.3622714763525083</v>
      </c>
    </row>
    <row r="20" spans="6:15" ht="16.5" customHeight="1">
      <c r="F20" s="46"/>
      <c r="G20" s="40"/>
      <c r="H20" s="43"/>
      <c r="I20" s="43"/>
      <c r="J20" s="43"/>
      <c r="K20" s="43"/>
      <c r="L20" s="43"/>
      <c r="M20" s="43"/>
      <c r="N20" s="43"/>
    </row>
    <row r="21" spans="6:15" ht="16.5" customHeight="1">
      <c r="F21" s="36"/>
      <c r="G21" s="40"/>
      <c r="H21" s="176" t="str">
        <f t="shared" ref="H21:N21" ca="1" si="6">CONCATENATE(H$3-1,"-",RIGHT(H$3,2))</f>
        <v>2023-24</v>
      </c>
      <c r="I21" s="176" t="str">
        <f t="shared" ca="1" si="6"/>
        <v>2024-25</v>
      </c>
      <c r="J21" s="176" t="str">
        <f t="shared" ca="1" si="6"/>
        <v>2025-26</v>
      </c>
      <c r="K21" s="176" t="str">
        <f t="shared" ca="1" si="6"/>
        <v>2026-27</v>
      </c>
      <c r="L21" s="176" t="str">
        <f t="shared" ca="1" si="6"/>
        <v>2027-28</v>
      </c>
      <c r="M21" s="176" t="str">
        <f t="shared" ca="1" si="6"/>
        <v>2028-29</v>
      </c>
      <c r="N21" s="176" t="str">
        <f t="shared" ca="1" si="6"/>
        <v>2029-30</v>
      </c>
    </row>
    <row r="22" spans="6:15" ht="14.25">
      <c r="F22" s="36"/>
      <c r="G22" s="40"/>
    </row>
    <row r="23" spans="6:15" ht="19.5" customHeight="1">
      <c r="F23" s="36"/>
      <c r="G23" s="40"/>
      <c r="H23" s="37"/>
      <c r="I23" s="37"/>
      <c r="J23" s="37"/>
      <c r="K23" s="37"/>
      <c r="L23" s="37"/>
      <c r="M23" s="37"/>
      <c r="N23" s="37"/>
      <c r="O23" s="64"/>
    </row>
    <row r="24" spans="6:15" ht="19.5" customHeight="1">
      <c r="F24" s="36"/>
      <c r="G24" s="39"/>
      <c r="H24" s="39"/>
      <c r="I24" s="39"/>
      <c r="J24" s="39"/>
      <c r="K24" s="39"/>
      <c r="L24" s="154"/>
      <c r="M24" s="155"/>
      <c r="N24" s="155"/>
    </row>
    <row r="25" spans="6:15" ht="20.100000000000001" customHeight="1">
      <c r="F25" s="36"/>
      <c r="G25" s="49" t="s">
        <v>92</v>
      </c>
      <c r="H25" s="50" t="str">
        <f ca="1">CONCATENATE(H$3-1,"–",RIGHT(H$3,2))</f>
        <v>2023–24</v>
      </c>
      <c r="I25" s="50" t="str">
        <f ca="1">CONCATENATE(CONCATENATE(I$3-1,"–",RIGHT(I$3,2)),IF($A$4&gt;6,""," f"))</f>
        <v>2024–25 f</v>
      </c>
      <c r="J25" s="50" t="str">
        <f ca="1">CONCATENATE(CONCATENATE(J$3-1,"–",RIGHT(J$3,2))," f")</f>
        <v>2025–26 f</v>
      </c>
      <c r="K25" s="50" t="str">
        <f ca="1">CONCATENATE(CONCATENATE(K$3-1,"–",RIGHT(K$3,2))," f")</f>
        <v>2026–27 f</v>
      </c>
      <c r="L25" s="50" t="str">
        <f ca="1">CONCATENATE(CONCATENATE(L$3-1,"–",RIGHT(L$3,2))," z")</f>
        <v>2027–28 z</v>
      </c>
      <c r="M25" s="50" t="str">
        <f t="shared" ref="M25:N25" ca="1" si="7">CONCATENATE(CONCATENATE(M$3-1,"–",RIGHT(M$3,2))," z")</f>
        <v>2028–29 z</v>
      </c>
      <c r="N25" s="50" t="str">
        <f t="shared" ca="1" si="7"/>
        <v>2029–30 z</v>
      </c>
      <c r="O25" s="49" t="s">
        <v>190</v>
      </c>
    </row>
    <row r="26" spans="6:15" ht="20.100000000000001" customHeight="1">
      <c r="F26" s="51" t="s">
        <v>53</v>
      </c>
      <c r="H26" s="52"/>
      <c r="I26" s="52"/>
      <c r="J26" s="52"/>
      <c r="K26" s="52"/>
      <c r="L26" s="52"/>
      <c r="M26" s="52"/>
      <c r="N26" s="52"/>
    </row>
    <row r="27" spans="6:15" ht="20.100000000000001" customHeight="1">
      <c r="F27" s="36" t="s">
        <v>197</v>
      </c>
      <c r="H27" s="52"/>
      <c r="I27" s="52"/>
      <c r="J27" s="52"/>
      <c r="K27" s="52"/>
      <c r="L27" s="52"/>
      <c r="M27" s="52"/>
      <c r="N27" s="52"/>
    </row>
    <row r="28" spans="6:15" ht="20.100000000000001" customHeight="1">
      <c r="F28" s="36" t="s">
        <v>327</v>
      </c>
      <c r="G28" s="34" t="s">
        <v>109</v>
      </c>
      <c r="H28" s="116">
        <v>1567.06296485896</v>
      </c>
      <c r="I28" s="116">
        <v>1608.61656051</v>
      </c>
      <c r="J28" s="116">
        <v>1631</v>
      </c>
      <c r="K28" s="116">
        <v>1633.5</v>
      </c>
      <c r="L28" s="116">
        <v>1636</v>
      </c>
      <c r="M28" s="116">
        <v>1636</v>
      </c>
      <c r="N28" s="116">
        <v>1636</v>
      </c>
      <c r="O28" s="151">
        <f t="shared" ref="O28:O30" si="8">((N28/H28)^(1/6)-1)*100</f>
        <v>0.7200985602714205</v>
      </c>
    </row>
    <row r="29" spans="6:15" ht="20.100000000000001" customHeight="1">
      <c r="F29" s="36" t="s">
        <v>108</v>
      </c>
      <c r="G29" s="34" t="s">
        <v>109</v>
      </c>
      <c r="H29" s="116">
        <v>18255.239147</v>
      </c>
      <c r="I29" s="116">
        <v>16925.614138000001</v>
      </c>
      <c r="J29" s="116">
        <v>17375</v>
      </c>
      <c r="K29" s="116">
        <v>18350</v>
      </c>
      <c r="L29" s="116">
        <v>18400</v>
      </c>
      <c r="M29" s="116">
        <v>18400</v>
      </c>
      <c r="N29" s="116">
        <v>18400</v>
      </c>
      <c r="O29" s="151">
        <f t="shared" si="8"/>
        <v>0.13172917404169482</v>
      </c>
    </row>
    <row r="30" spans="6:15" ht="20.100000000000001" customHeight="1">
      <c r="F30" s="36" t="s">
        <v>332</v>
      </c>
      <c r="G30" s="34" t="s">
        <v>112</v>
      </c>
      <c r="H30" s="116">
        <v>100.5</v>
      </c>
      <c r="I30" s="116">
        <v>100.9</v>
      </c>
      <c r="J30" s="116">
        <v>95.6</v>
      </c>
      <c r="K30" s="116">
        <v>99.4</v>
      </c>
      <c r="L30" s="116">
        <v>104.3</v>
      </c>
      <c r="M30" s="116">
        <v>104.3</v>
      </c>
      <c r="N30" s="116">
        <v>104.3</v>
      </c>
      <c r="O30" s="151">
        <f t="shared" si="8"/>
        <v>0.62047761169126137</v>
      </c>
    </row>
    <row r="31" spans="6:15" ht="27.95" customHeight="1">
      <c r="F31" s="31" t="s">
        <v>328</v>
      </c>
      <c r="H31" s="116"/>
      <c r="I31" s="116"/>
      <c r="J31" s="116"/>
      <c r="K31" s="116"/>
      <c r="L31" s="116"/>
      <c r="M31" s="116"/>
      <c r="N31" s="116"/>
    </row>
    <row r="32" spans="6:15" ht="20.100000000000001" customHeight="1">
      <c r="F32" s="31" t="s">
        <v>327</v>
      </c>
      <c r="G32" s="34" t="s">
        <v>109</v>
      </c>
      <c r="H32" s="116">
        <v>185.74565472995999</v>
      </c>
      <c r="I32" s="116">
        <v>131</v>
      </c>
      <c r="J32" s="116">
        <v>129.55000000000001</v>
      </c>
      <c r="K32" s="116">
        <v>129.67500000000001</v>
      </c>
      <c r="L32" s="116">
        <v>129.80000000000001</v>
      </c>
      <c r="M32" s="116">
        <v>129.80000000000001</v>
      </c>
      <c r="N32" s="116">
        <v>81.8</v>
      </c>
      <c r="O32" s="151">
        <f t="shared" ref="O32" si="9">((N32/H32)^(1/6)-1)*100</f>
        <v>-12.775375838846536</v>
      </c>
    </row>
    <row r="33" spans="5:15" ht="27.95" customHeight="1">
      <c r="F33" s="31" t="s">
        <v>199</v>
      </c>
      <c r="H33" s="116"/>
      <c r="I33" s="116"/>
      <c r="J33" s="116"/>
      <c r="K33" s="116"/>
      <c r="L33" s="116"/>
      <c r="M33" s="116"/>
      <c r="N33" s="116"/>
    </row>
    <row r="34" spans="5:15" ht="20.100000000000001" customHeight="1">
      <c r="F34" s="31" t="s">
        <v>327</v>
      </c>
      <c r="G34" s="34" t="s">
        <v>109</v>
      </c>
      <c r="H34" s="116">
        <v>1431.91503541</v>
      </c>
      <c r="I34" s="116">
        <v>1526.8745206000001</v>
      </c>
      <c r="J34" s="116">
        <v>1549.45</v>
      </c>
      <c r="K34" s="116">
        <v>1551.825</v>
      </c>
      <c r="L34" s="116">
        <v>1554.2</v>
      </c>
      <c r="M34" s="116">
        <v>1554.2</v>
      </c>
      <c r="N34" s="116">
        <v>1554.2</v>
      </c>
      <c r="O34" s="151">
        <f t="shared" ref="O34:O42" si="10">((N34/H34)^(1/6)-1)*100</f>
        <v>1.3751732017708962</v>
      </c>
    </row>
    <row r="35" spans="5:15" ht="20.100000000000001" customHeight="1">
      <c r="F35" s="31" t="s">
        <v>201</v>
      </c>
      <c r="G35" s="34" t="s">
        <v>96</v>
      </c>
      <c r="H35" s="116">
        <v>5091.7423390000004</v>
      </c>
      <c r="I35" s="116">
        <v>6159.10127288889</v>
      </c>
      <c r="J35" s="116">
        <v>6180.60809229604</v>
      </c>
      <c r="K35" s="116">
        <v>5925.61278724152</v>
      </c>
      <c r="L35" s="116">
        <v>5783.0342686107397</v>
      </c>
      <c r="M35" s="116">
        <v>5721.3192984390598</v>
      </c>
      <c r="N35" s="116">
        <v>5650.6739860770203</v>
      </c>
      <c r="O35" s="151">
        <f t="shared" si="10"/>
        <v>1.7510670125922223</v>
      </c>
    </row>
    <row r="36" spans="5:15" ht="20.100000000000001" customHeight="1">
      <c r="F36" s="31" t="s">
        <v>292</v>
      </c>
      <c r="G36" s="34" t="s">
        <v>96</v>
      </c>
      <c r="H36" s="116">
        <v>5220.0289546002796</v>
      </c>
      <c r="I36" s="116">
        <v>6159.10127288889</v>
      </c>
      <c r="J36" s="116">
        <v>5980.3030426247997</v>
      </c>
      <c r="K36" s="116">
        <v>5576.8037829056302</v>
      </c>
      <c r="L36" s="116">
        <v>5309.8713131924296</v>
      </c>
      <c r="M36" s="116">
        <v>5125.0788385352298</v>
      </c>
      <c r="N36" s="116">
        <v>4938.3373102988699</v>
      </c>
      <c r="O36" s="151">
        <f t="shared" si="10"/>
        <v>-0.92030983676654188</v>
      </c>
    </row>
    <row r="37" spans="5:15" ht="27.95" customHeight="1">
      <c r="F37" s="31" t="s">
        <v>108</v>
      </c>
      <c r="G37" s="34" t="s">
        <v>109</v>
      </c>
      <c r="H37" s="116">
        <v>15877.281025</v>
      </c>
      <c r="I37" s="116">
        <v>15040.404052</v>
      </c>
      <c r="J37" s="116">
        <v>15637.5</v>
      </c>
      <c r="K37" s="116">
        <v>16632</v>
      </c>
      <c r="L37" s="116">
        <v>16632</v>
      </c>
      <c r="M37" s="116">
        <v>16632</v>
      </c>
      <c r="N37" s="116">
        <v>16632</v>
      </c>
      <c r="O37" s="151">
        <f t="shared" si="10"/>
        <v>0.7769918609712434</v>
      </c>
    </row>
    <row r="38" spans="5:15" ht="20.100000000000001" customHeight="1">
      <c r="F38" s="31" t="s">
        <v>201</v>
      </c>
      <c r="G38" s="34" t="s">
        <v>96</v>
      </c>
      <c r="H38" s="116">
        <v>8486.2859480000006</v>
      </c>
      <c r="I38" s="116">
        <v>13198.959570999999</v>
      </c>
      <c r="J38" s="116">
        <v>10833.967736164101</v>
      </c>
      <c r="K38" s="116">
        <v>10481.3079037384</v>
      </c>
      <c r="L38" s="116">
        <v>10010.7237344282</v>
      </c>
      <c r="M38" s="116">
        <v>9684.9026982066498</v>
      </c>
      <c r="N38" s="116">
        <v>9494.5150831847295</v>
      </c>
      <c r="O38" s="151">
        <f t="shared" si="10"/>
        <v>1.8886609290388101</v>
      </c>
    </row>
    <row r="39" spans="5:15" ht="20.100000000000001" customHeight="1">
      <c r="F39" s="31" t="s">
        <v>292</v>
      </c>
      <c r="G39" s="34" t="s">
        <v>96</v>
      </c>
      <c r="H39" s="116">
        <v>8700.09820141009</v>
      </c>
      <c r="I39" s="116">
        <v>13198.959570999999</v>
      </c>
      <c r="J39" s="116">
        <v>10482.853668887499</v>
      </c>
      <c r="K39" s="116">
        <v>9864.3295919066604</v>
      </c>
      <c r="L39" s="116">
        <v>9191.6548152332707</v>
      </c>
      <c r="M39" s="116">
        <v>8675.6021264874707</v>
      </c>
      <c r="N39" s="116">
        <v>8297.6151506907099</v>
      </c>
      <c r="O39" s="151">
        <f t="shared" si="10"/>
        <v>-0.78632831686575866</v>
      </c>
    </row>
    <row r="40" spans="5:15" ht="27.95" customHeight="1">
      <c r="F40" s="31" t="s">
        <v>332</v>
      </c>
      <c r="G40" s="34" t="s">
        <v>109</v>
      </c>
      <c r="H40" s="116">
        <v>40497.410100000001</v>
      </c>
      <c r="I40" s="116">
        <v>43861.599340000001</v>
      </c>
      <c r="J40" s="116">
        <v>40146.959999999999</v>
      </c>
      <c r="K40" s="116">
        <v>41744.85</v>
      </c>
      <c r="L40" s="116">
        <v>43806.84</v>
      </c>
      <c r="M40" s="116">
        <v>43806.84</v>
      </c>
      <c r="N40" s="116">
        <v>43806.84</v>
      </c>
      <c r="O40" s="151">
        <f t="shared" si="10"/>
        <v>1.3178066278083378</v>
      </c>
    </row>
    <row r="41" spans="5:15" ht="20.100000000000001" customHeight="1">
      <c r="F41" s="31" t="s">
        <v>201</v>
      </c>
      <c r="G41" s="34" t="s">
        <v>96</v>
      </c>
      <c r="H41" s="116">
        <v>2039.361247</v>
      </c>
      <c r="I41" s="116">
        <v>2399.3198398905602</v>
      </c>
      <c r="J41" s="116">
        <v>1866.6323476130101</v>
      </c>
      <c r="K41" s="116">
        <v>2094.7690798594299</v>
      </c>
      <c r="L41" s="116">
        <v>2196.1564051057899</v>
      </c>
      <c r="M41" s="116">
        <v>2196.1564051057899</v>
      </c>
      <c r="N41" s="116">
        <v>2196.1564051057899</v>
      </c>
      <c r="O41" s="151">
        <f t="shared" si="10"/>
        <v>1.2421868260755087</v>
      </c>
    </row>
    <row r="42" spans="5:15" ht="20.100000000000001" customHeight="1">
      <c r="F42" s="31" t="s">
        <v>292</v>
      </c>
      <c r="G42" s="34" t="s">
        <v>96</v>
      </c>
      <c r="H42" s="116">
        <v>2090.74302065341</v>
      </c>
      <c r="I42" s="116">
        <v>2399.3198398905602</v>
      </c>
      <c r="J42" s="116">
        <v>1806.13734784549</v>
      </c>
      <c r="K42" s="116">
        <v>1971.4612730056699</v>
      </c>
      <c r="L42" s="116">
        <v>2016.4687520616101</v>
      </c>
      <c r="M42" s="116">
        <v>1967.28658737717</v>
      </c>
      <c r="N42" s="116">
        <v>1919.3039876850401</v>
      </c>
      <c r="O42" s="151">
        <f t="shared" si="10"/>
        <v>-1.4158298611810616</v>
      </c>
    </row>
    <row r="43" spans="5:15" ht="27.95" customHeight="1">
      <c r="F43" s="31" t="s">
        <v>333</v>
      </c>
      <c r="H43" s="116"/>
      <c r="I43" s="116"/>
      <c r="J43" s="116"/>
      <c r="K43" s="116"/>
      <c r="L43" s="116"/>
      <c r="M43" s="116"/>
      <c r="N43" s="116"/>
    </row>
    <row r="44" spans="5:15" ht="20.100000000000001" customHeight="1">
      <c r="F44" s="31" t="s">
        <v>231</v>
      </c>
      <c r="G44" s="34" t="s">
        <v>96</v>
      </c>
      <c r="H44" s="116">
        <v>16799</v>
      </c>
      <c r="I44" s="116">
        <v>23050</v>
      </c>
      <c r="J44" s="116">
        <v>20357</v>
      </c>
      <c r="K44" s="116">
        <v>20876</v>
      </c>
      <c r="L44" s="116">
        <v>20930</v>
      </c>
      <c r="M44" s="116">
        <v>20912</v>
      </c>
      <c r="N44" s="116">
        <v>20800</v>
      </c>
      <c r="O44" s="151">
        <f t="shared" ref="O44:O45" si="11">((N44/H44)^(1/6)-1)*100</f>
        <v>3.6247074510622479</v>
      </c>
    </row>
    <row r="45" spans="5:15" ht="20.100000000000001" customHeight="1">
      <c r="F45" s="31" t="s">
        <v>323</v>
      </c>
      <c r="G45" s="34" t="s">
        <v>96</v>
      </c>
      <c r="H45" s="116">
        <v>17222</v>
      </c>
      <c r="I45" s="116">
        <v>23050</v>
      </c>
      <c r="J45" s="116">
        <v>19697</v>
      </c>
      <c r="K45" s="116">
        <v>19647</v>
      </c>
      <c r="L45" s="116">
        <v>19218</v>
      </c>
      <c r="M45" s="116">
        <v>18733</v>
      </c>
      <c r="N45" s="116">
        <v>18178</v>
      </c>
      <c r="O45" s="151">
        <f t="shared" si="11"/>
        <v>0.904473117123894</v>
      </c>
    </row>
    <row r="46" spans="5:15" ht="9.9499999999999993" customHeight="1">
      <c r="F46" s="56"/>
      <c r="G46" s="57" t="s">
        <v>48</v>
      </c>
      <c r="H46" s="57"/>
      <c r="I46" s="57"/>
      <c r="J46" s="57"/>
      <c r="K46" s="57"/>
      <c r="L46" s="57"/>
      <c r="M46" s="57"/>
      <c r="N46" s="57"/>
      <c r="O46" s="64"/>
    </row>
    <row r="47" spans="5:15" ht="9.9499999999999993" customHeight="1">
      <c r="G47" s="34" t="s">
        <v>48</v>
      </c>
      <c r="K47" s="30"/>
    </row>
    <row r="48" spans="5:15" ht="18" customHeight="1">
      <c r="E48"/>
      <c r="F48" s="151" t="s">
        <v>70</v>
      </c>
    </row>
    <row r="49" spans="5:11" ht="18" customHeight="1">
      <c r="E49" s="158" t="s">
        <v>75</v>
      </c>
      <c r="F49" s="150" t="s">
        <v>334</v>
      </c>
    </row>
    <row r="50" spans="5:11" ht="18" customHeight="1">
      <c r="E50" s="158" t="s">
        <v>77</v>
      </c>
      <c r="F50" s="160" t="s">
        <v>271</v>
      </c>
    </row>
    <row r="51" spans="5:11" ht="18" customHeight="1">
      <c r="E51" s="158" t="s">
        <v>79</v>
      </c>
      <c r="F51" s="150" t="s">
        <v>100</v>
      </c>
    </row>
    <row r="52" spans="5:11" ht="18" customHeight="1">
      <c r="E52" s="158" t="s">
        <v>101</v>
      </c>
      <c r="F52" s="150" t="s">
        <v>102</v>
      </c>
    </row>
    <row r="53" spans="5:11" ht="18" customHeight="1">
      <c r="E53" s="158" t="s">
        <v>103</v>
      </c>
      <c r="F53" s="150" t="s">
        <v>104</v>
      </c>
      <c r="K53" s="30"/>
    </row>
    <row r="54" spans="5:11" ht="18" customHeight="1">
      <c r="E54" s="158" t="s">
        <v>208</v>
      </c>
      <c r="F54" s="158" t="str">
        <f ca="1">CONCATENATE("Compound annual growth rate (per cent), for the period from ", $A$3 - 1, " to ", $A$3+ 5, " or for the equivalent financial years.")</f>
        <v>Compound annual growth rate (per cent), for the period from 2024 to 2030 or for the equivalent financial years.</v>
      </c>
    </row>
    <row r="55" spans="5:11" ht="18" customHeight="1">
      <c r="E55"/>
      <c r="F55" s="150" t="s">
        <v>335</v>
      </c>
    </row>
  </sheetData>
  <pageMargins left="0" right="0" top="0" bottom="0" header="0" footer="0"/>
  <pageSetup paperSize="9" scale="7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4405-76D5-4ED1-92BF-C216A1235F24}">
  <sheetPr>
    <pageSetUpPr fitToPage="1"/>
  </sheetPr>
  <dimension ref="A1:R45"/>
  <sheetViews>
    <sheetView zoomScale="80" zoomScaleNormal="80" workbookViewId="0">
      <selection activeCell="L28" sqref="L28"/>
    </sheetView>
  </sheetViews>
  <sheetFormatPr defaultColWidth="10.28515625" defaultRowHeight="18" customHeight="1"/>
  <cols>
    <col min="1" max="1" width="16.7109375" style="30" customWidth="1"/>
    <col min="2" max="3" width="10.28515625" style="30"/>
    <col min="4" max="4" width="13.28515625" style="30" bestFit="1" customWidth="1"/>
    <col min="5" max="5" width="4.140625" style="30" customWidth="1"/>
    <col min="6" max="6" width="31.5703125" style="31" customWidth="1"/>
    <col min="7" max="7" width="11" style="34" customWidth="1"/>
    <col min="8" max="14" width="14.42578125" style="34" customWidth="1"/>
    <col min="15" max="16384" width="10.28515625" style="30"/>
  </cols>
  <sheetData>
    <row r="1" spans="1:18" ht="57" customHeight="1">
      <c r="A1" s="11" t="s">
        <v>44</v>
      </c>
    </row>
    <row r="2" spans="1:18" ht="18" customHeight="1">
      <c r="A2" s="178">
        <f ca="1">TODAY()</f>
        <v>45751</v>
      </c>
    </row>
    <row r="3" spans="1:18"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8" ht="18" customHeight="1">
      <c r="A4" s="11">
        <f ca="1">MONTH(A2)</f>
        <v>4</v>
      </c>
      <c r="F4" s="36"/>
      <c r="O4" s="34"/>
      <c r="P4" s="34"/>
    </row>
    <row r="5" spans="1:18" ht="18" customHeight="1">
      <c r="F5" s="36"/>
    </row>
    <row r="6" spans="1:18" ht="24.75" customHeight="1">
      <c r="F6" s="18" t="s">
        <v>40</v>
      </c>
      <c r="G6" s="57"/>
      <c r="H6" s="57" t="s">
        <v>48</v>
      </c>
      <c r="I6" s="57"/>
      <c r="J6" s="57"/>
      <c r="K6" s="57"/>
      <c r="L6" s="57"/>
      <c r="M6" s="57"/>
      <c r="N6" s="57"/>
      <c r="O6" s="64"/>
    </row>
    <row r="7" spans="1:18" ht="18" customHeight="1">
      <c r="F7" s="86"/>
      <c r="G7" s="48"/>
      <c r="H7" s="39"/>
      <c r="I7" s="39"/>
      <c r="J7" s="39"/>
      <c r="K7" s="39"/>
      <c r="L7" s="154"/>
      <c r="M7" s="155"/>
      <c r="N7" s="155"/>
    </row>
    <row r="8" spans="1:18" ht="20.100000000000001"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18" ht="27.95" customHeight="1">
      <c r="F9" s="51" t="s">
        <v>303</v>
      </c>
      <c r="H9" s="52"/>
      <c r="I9" s="52"/>
      <c r="J9" s="52"/>
      <c r="K9" s="52"/>
      <c r="L9" s="52"/>
      <c r="M9" s="52"/>
      <c r="N9" s="52"/>
    </row>
    <row r="10" spans="1:18" ht="20.100000000000001" customHeight="1">
      <c r="F10" s="36" t="s">
        <v>197</v>
      </c>
      <c r="G10" s="40"/>
      <c r="H10" s="52"/>
      <c r="I10" s="52"/>
      <c r="J10" s="52"/>
      <c r="K10" s="52"/>
      <c r="L10" s="52"/>
      <c r="M10" s="52"/>
      <c r="N10" s="52"/>
    </row>
    <row r="11" spans="1:18" ht="20.100000000000001" customHeight="1">
      <c r="F11" s="98" t="s">
        <v>336</v>
      </c>
      <c r="G11" s="40" t="s">
        <v>109</v>
      </c>
      <c r="H11" s="116">
        <v>22929.756058669798</v>
      </c>
      <c r="I11" s="116">
        <v>23273.744580847699</v>
      </c>
      <c r="J11" s="116">
        <v>23971.956918273201</v>
      </c>
      <c r="K11" s="116">
        <v>24691.1156258214</v>
      </c>
      <c r="L11" s="116">
        <v>25431.849094596</v>
      </c>
      <c r="M11" s="116">
        <v>26194.804567433901</v>
      </c>
      <c r="N11" s="116">
        <v>26194.804567433901</v>
      </c>
      <c r="O11" s="151">
        <f>((N11/H11)^(1/6)-1)*100</f>
        <v>2.2435581163774199</v>
      </c>
    </row>
    <row r="12" spans="1:18" ht="20.100000000000001" customHeight="1">
      <c r="F12" s="98" t="s">
        <v>337</v>
      </c>
      <c r="G12" s="40" t="s">
        <v>109</v>
      </c>
      <c r="H12" s="116">
        <v>28137.405999999999</v>
      </c>
      <c r="I12" s="116">
        <v>29035.161911924399</v>
      </c>
      <c r="J12" s="116">
        <v>29819.111283546299</v>
      </c>
      <c r="K12" s="116">
        <v>30713.6846220527</v>
      </c>
      <c r="L12" s="116">
        <v>31524.525896074902</v>
      </c>
      <c r="M12" s="116">
        <v>32470.261672957098</v>
      </c>
      <c r="N12" s="116">
        <v>33184.607429762204</v>
      </c>
      <c r="O12" s="151">
        <f>((N12/H12)^(1/6)-1)*100</f>
        <v>2.7879263194931614</v>
      </c>
    </row>
    <row r="13" spans="1:18" ht="27.95" customHeight="1">
      <c r="F13" s="36" t="s">
        <v>328</v>
      </c>
      <c r="G13" s="40" t="s">
        <v>109</v>
      </c>
      <c r="H13" s="116">
        <v>28609.81</v>
      </c>
      <c r="I13" s="116">
        <v>29069.922093059002</v>
      </c>
      <c r="J13" s="116">
        <v>29863.666218590199</v>
      </c>
      <c r="K13" s="116">
        <v>30733.897396607099</v>
      </c>
      <c r="L13" s="116">
        <v>31596.7604829011</v>
      </c>
      <c r="M13" s="116">
        <v>32504.4954952343</v>
      </c>
      <c r="N13" s="116">
        <v>33217.274262010098</v>
      </c>
      <c r="O13" s="151">
        <f>((N13/H13)^(1/6)-1)*100</f>
        <v>2.5198990290116186</v>
      </c>
    </row>
    <row r="14" spans="1:18" ht="27.95" customHeight="1">
      <c r="F14" s="36" t="s">
        <v>338</v>
      </c>
      <c r="G14" s="40" t="s">
        <v>109</v>
      </c>
      <c r="H14" s="116">
        <v>988.00900000000001</v>
      </c>
      <c r="I14" s="116">
        <v>953.24881886535297</v>
      </c>
      <c r="J14" s="116">
        <v>908.69388382148304</v>
      </c>
      <c r="K14" s="116">
        <v>888.48110926708102</v>
      </c>
      <c r="L14" s="116">
        <v>816.24652244093295</v>
      </c>
      <c r="M14" s="116">
        <v>782.01270016381204</v>
      </c>
      <c r="N14" s="116">
        <v>749.34586791593199</v>
      </c>
      <c r="O14" s="151">
        <f>((N14/H14)^(1/6)-1)*100</f>
        <v>-4.5036213893556942</v>
      </c>
    </row>
    <row r="15" spans="1:18" ht="20.100000000000001" customHeight="1">
      <c r="F15" s="36" t="s">
        <v>339</v>
      </c>
      <c r="G15" s="40"/>
      <c r="H15" s="116">
        <v>1.7957640403763599</v>
      </c>
      <c r="I15" s="116">
        <v>1.7051624157202001</v>
      </c>
      <c r="J15" s="116">
        <v>1.5822599145346199</v>
      </c>
      <c r="K15" s="116">
        <v>1.50325931936601</v>
      </c>
      <c r="L15" s="116">
        <v>1.3433281930879599</v>
      </c>
      <c r="M15" s="116">
        <v>1.25104727173755</v>
      </c>
      <c r="N15" s="116">
        <v>1.17306389513702</v>
      </c>
      <c r="O15" s="151">
        <f>((N15/H15)^(1/6)-1)*100</f>
        <v>-6.8508850329435429</v>
      </c>
    </row>
    <row r="16" spans="1:18" ht="27.95" customHeight="1">
      <c r="F16" s="36" t="s">
        <v>340</v>
      </c>
      <c r="G16" s="40"/>
      <c r="H16" s="116"/>
      <c r="I16" s="116"/>
      <c r="J16" s="116"/>
      <c r="K16" s="116"/>
      <c r="L16" s="116"/>
      <c r="M16" s="116"/>
      <c r="N16" s="116"/>
      <c r="R16" s="30" t="s">
        <v>48</v>
      </c>
    </row>
    <row r="17" spans="6:15" ht="20.100000000000001" customHeight="1">
      <c r="F17" s="36" t="s">
        <v>231</v>
      </c>
      <c r="G17" s="40" t="s">
        <v>120</v>
      </c>
      <c r="H17" s="116">
        <v>9144.0906581341296</v>
      </c>
      <c r="I17" s="116">
        <v>9510.9876006109298</v>
      </c>
      <c r="J17" s="116">
        <v>9715.1517465752895</v>
      </c>
      <c r="K17" s="116">
        <v>10011.3535728078</v>
      </c>
      <c r="L17" s="116">
        <v>10280.438501347</v>
      </c>
      <c r="M17" s="116">
        <v>10552.9119493504</v>
      </c>
      <c r="N17" s="116">
        <v>11040.251536935501</v>
      </c>
      <c r="O17" s="151">
        <f>((N17/H17)^(1/6)-1)*100</f>
        <v>3.1905057174989704</v>
      </c>
    </row>
    <row r="18" spans="6:15" ht="20.100000000000001" customHeight="1">
      <c r="F18" s="36"/>
      <c r="G18" s="40" t="s">
        <v>341</v>
      </c>
      <c r="H18" s="116">
        <v>414.76946857663103</v>
      </c>
      <c r="I18" s="116">
        <v>431.41165373674102</v>
      </c>
      <c r="J18" s="116">
        <v>440.67239463378201</v>
      </c>
      <c r="K18" s="116">
        <v>454.10789944787803</v>
      </c>
      <c r="L18" s="116">
        <v>466.31340101001501</v>
      </c>
      <c r="M18" s="116">
        <v>478.67260341239802</v>
      </c>
      <c r="N18" s="116">
        <v>500.77798155398699</v>
      </c>
      <c r="O18" s="151">
        <f>((N18/H18)^(1/6)-1)*100</f>
        <v>3.1905057174990148</v>
      </c>
    </row>
    <row r="19" spans="6:15" ht="20.100000000000001" customHeight="1">
      <c r="F19" s="36" t="s">
        <v>97</v>
      </c>
      <c r="G19" s="40" t="s">
        <v>120</v>
      </c>
      <c r="H19" s="116">
        <v>9326.9724712968109</v>
      </c>
      <c r="I19" s="116">
        <v>9510.9876006109407</v>
      </c>
      <c r="J19" s="116">
        <v>9519.8053409784097</v>
      </c>
      <c r="K19" s="116">
        <v>9607.8069827403197</v>
      </c>
      <c r="L19" s="116">
        <v>9660.9435635608206</v>
      </c>
      <c r="M19" s="116">
        <v>9710.8368097216498</v>
      </c>
      <c r="N19" s="116">
        <v>9948.0909094989893</v>
      </c>
      <c r="O19" s="151">
        <f>((N19/H19)^(1/6)-1)*100</f>
        <v>1.0802967872237224</v>
      </c>
    </row>
    <row r="20" spans="6:15" ht="20.25" customHeight="1">
      <c r="F20" s="36"/>
      <c r="G20" s="40" t="s">
        <v>341</v>
      </c>
      <c r="H20" s="116">
        <v>423.06485794816399</v>
      </c>
      <c r="I20" s="116">
        <v>431.41165373674102</v>
      </c>
      <c r="J20" s="116">
        <v>431.811620187534</v>
      </c>
      <c r="K20" s="116">
        <v>435.80331225972401</v>
      </c>
      <c r="L20" s="116">
        <v>438.21354988890698</v>
      </c>
      <c r="M20" s="116">
        <v>440.47667215763499</v>
      </c>
      <c r="N20" s="116">
        <v>451.23834989698901</v>
      </c>
      <c r="O20" s="151">
        <f>((N20/H20)^(1/6)-1)*100</f>
        <v>1.0802967872237446</v>
      </c>
    </row>
    <row r="21" spans="6:15" ht="14.25">
      <c r="F21" s="36"/>
      <c r="G21" s="40"/>
      <c r="H21" s="52"/>
      <c r="I21" s="52"/>
      <c r="J21" s="52"/>
      <c r="K21" s="52"/>
      <c r="L21" s="52"/>
      <c r="M21" s="52"/>
      <c r="N21" s="52"/>
    </row>
    <row r="22" spans="6:15" ht="14.25">
      <c r="F22" s="36"/>
      <c r="H22" s="179" t="str">
        <f t="shared" ref="H22:N22" ca="1" si="6">CONCATENATE(H$3-1,"-",RIGHT(H$3,2))</f>
        <v>2023-24</v>
      </c>
      <c r="I22" s="179" t="str">
        <f t="shared" ca="1" si="6"/>
        <v>2024-25</v>
      </c>
      <c r="J22" s="179" t="str">
        <f t="shared" ca="1" si="6"/>
        <v>2025-26</v>
      </c>
      <c r="K22" s="179" t="str">
        <f t="shared" ca="1" si="6"/>
        <v>2026-27</v>
      </c>
      <c r="L22" s="179" t="str">
        <f t="shared" ca="1" si="6"/>
        <v>2027-28</v>
      </c>
      <c r="M22" s="179" t="str">
        <f t="shared" ca="1" si="6"/>
        <v>2028-29</v>
      </c>
      <c r="N22" s="179" t="str">
        <f t="shared" ca="1" si="6"/>
        <v>2029-30</v>
      </c>
    </row>
    <row r="23" spans="6:15" ht="14.25">
      <c r="F23" s="36"/>
      <c r="H23" s="52"/>
      <c r="I23" s="52"/>
      <c r="J23" s="52"/>
      <c r="K23" s="52"/>
      <c r="L23" s="52"/>
      <c r="M23" s="52"/>
      <c r="N23" s="52"/>
      <c r="O23" s="64"/>
    </row>
    <row r="24" spans="6:15" ht="15">
      <c r="F24" s="36"/>
      <c r="G24" s="39"/>
      <c r="H24" s="39"/>
      <c r="I24" s="39"/>
      <c r="J24" s="39"/>
      <c r="K24" s="39"/>
      <c r="L24" s="154"/>
      <c r="M24" s="155"/>
      <c r="N24" s="155"/>
    </row>
    <row r="25" spans="6:15" ht="20.100000000000001" customHeight="1">
      <c r="F25" s="36"/>
      <c r="G25" s="49" t="s">
        <v>92</v>
      </c>
      <c r="H25" s="50" t="str">
        <f ca="1">CONCATENATE(H$3-1,"–",RIGHT(H$3,2))</f>
        <v>2023–24</v>
      </c>
      <c r="I25" s="50" t="str">
        <f ca="1">CONCATENATE(CONCATENATE(I$3-1,"–",RIGHT(I$3,2)),IF($A$4&gt;6,""," f"))</f>
        <v>2024–25 f</v>
      </c>
      <c r="J25" s="50" t="str">
        <f ca="1">CONCATENATE(CONCATENATE(J$3-1,"–",RIGHT(J$3,2))," f")</f>
        <v>2025–26 f</v>
      </c>
      <c r="K25" s="50" t="str">
        <f ca="1">CONCATENATE(CONCATENATE(K$3-1,"–",RIGHT(K$3,2))," f")</f>
        <v>2026–27 f</v>
      </c>
      <c r="L25" s="50" t="str">
        <f ca="1">CONCATENATE(CONCATENATE(L$3-1,"–",RIGHT(L$3,2))," z")</f>
        <v>2027–28 z</v>
      </c>
      <c r="M25" s="50" t="str">
        <f t="shared" ref="M25:N25" ca="1" si="7">CONCATENATE(CONCATENATE(M$3-1,"–",RIGHT(M$3,2))," z")</f>
        <v>2028–29 z</v>
      </c>
      <c r="N25" s="50" t="str">
        <f t="shared" ca="1" si="7"/>
        <v>2029–30 z</v>
      </c>
      <c r="O25" s="49" t="s">
        <v>190</v>
      </c>
    </row>
    <row r="26" spans="6:15" ht="20.100000000000001" customHeight="1">
      <c r="F26" s="51" t="s">
        <v>310</v>
      </c>
      <c r="G26" s="34" t="s">
        <v>48</v>
      </c>
      <c r="H26" s="52"/>
      <c r="I26" s="52"/>
      <c r="J26" s="52"/>
      <c r="K26" s="52"/>
      <c r="L26" s="52"/>
      <c r="M26" s="52"/>
      <c r="N26" s="52"/>
    </row>
    <row r="27" spans="6:15" ht="20.100000000000001" customHeight="1">
      <c r="F27" s="36" t="s">
        <v>342</v>
      </c>
      <c r="G27" s="40" t="s">
        <v>109</v>
      </c>
      <c r="H27" s="116">
        <v>794.67712451</v>
      </c>
      <c r="I27" s="116">
        <v>746.09232692307705</v>
      </c>
      <c r="J27" s="116">
        <v>746.52657051281994</v>
      </c>
      <c r="K27" s="116">
        <v>793.06282051282005</v>
      </c>
      <c r="L27" s="116">
        <v>866.06141025641</v>
      </c>
      <c r="M27" s="116">
        <v>946.77750000000003</v>
      </c>
      <c r="N27" s="116">
        <v>992.20500000000004</v>
      </c>
      <c r="O27" s="151">
        <f t="shared" ref="O27:O28" si="8">((N27/H27)^(1/6)-1)*100</f>
        <v>3.7691955420696699</v>
      </c>
    </row>
    <row r="28" spans="6:15" ht="20.100000000000001" customHeight="1">
      <c r="F28" s="36" t="s">
        <v>343</v>
      </c>
      <c r="G28" s="40" t="s">
        <v>109</v>
      </c>
      <c r="H28" s="116">
        <v>451.19684999999998</v>
      </c>
      <c r="I28" s="116">
        <v>422.51</v>
      </c>
      <c r="J28" s="116">
        <v>440.16</v>
      </c>
      <c r="K28" s="116">
        <v>462.47750000000002</v>
      </c>
      <c r="L28" s="116">
        <v>483.46749999999997</v>
      </c>
      <c r="M28" s="116">
        <v>489.3125</v>
      </c>
      <c r="N28" s="116">
        <v>495.35750000000002</v>
      </c>
      <c r="O28" s="151">
        <f t="shared" si="8"/>
        <v>1.5684396522985367</v>
      </c>
    </row>
    <row r="29" spans="6:15" ht="27.95" customHeight="1">
      <c r="F29" s="36" t="s">
        <v>344</v>
      </c>
      <c r="G29" s="40" t="s">
        <v>48</v>
      </c>
      <c r="H29" s="116"/>
      <c r="I29" s="116"/>
      <c r="J29" s="116"/>
      <c r="K29" s="116"/>
      <c r="L29" s="116"/>
      <c r="M29" s="116"/>
      <c r="N29" s="116"/>
    </row>
    <row r="30" spans="6:15" ht="20.100000000000001" customHeight="1">
      <c r="F30" s="36" t="s">
        <v>345</v>
      </c>
      <c r="G30" s="40" t="s">
        <v>109</v>
      </c>
      <c r="H30" s="116">
        <v>1250.3388399999999</v>
      </c>
      <c r="I30" s="116">
        <v>1577.38796698394</v>
      </c>
      <c r="J30" s="116">
        <v>1840.6936715193301</v>
      </c>
      <c r="K30" s="116">
        <v>1985.1234085374999</v>
      </c>
      <c r="L30" s="116">
        <v>2123.0133350393698</v>
      </c>
      <c r="M30" s="116">
        <v>2223.56350356129</v>
      </c>
      <c r="N30" s="116">
        <v>2310.0751891528198</v>
      </c>
      <c r="O30" s="151">
        <f t="shared" ref="O30:O32" si="9">((N30/H30)^(1/6)-1)*100</f>
        <v>10.772782680653004</v>
      </c>
    </row>
    <row r="31" spans="6:15" ht="20.100000000000001" customHeight="1">
      <c r="F31" s="46" t="s">
        <v>337</v>
      </c>
      <c r="G31" s="40" t="s">
        <v>109</v>
      </c>
      <c r="H31" s="116">
        <v>396.42401000000001</v>
      </c>
      <c r="I31" s="116">
        <v>411.53671000000003</v>
      </c>
      <c r="J31" s="116">
        <v>440.16</v>
      </c>
      <c r="K31" s="116">
        <v>462.47750000000002</v>
      </c>
      <c r="L31" s="116">
        <v>483.46749999999997</v>
      </c>
      <c r="M31" s="116">
        <v>489.3125</v>
      </c>
      <c r="N31" s="116">
        <v>495.35750000000002</v>
      </c>
      <c r="O31" s="151">
        <f t="shared" si="9"/>
        <v>3.7830585394333038</v>
      </c>
    </row>
    <row r="32" spans="6:15" ht="20.100000000000001" customHeight="1">
      <c r="F32" s="46" t="s">
        <v>346</v>
      </c>
      <c r="G32" s="40" t="s">
        <v>109</v>
      </c>
      <c r="H32" s="116">
        <v>752.73422170210199</v>
      </c>
      <c r="I32" s="116">
        <v>865.10128650918205</v>
      </c>
      <c r="J32" s="116">
        <v>961.68118594770101</v>
      </c>
      <c r="K32" s="116">
        <v>1020.8300482478101</v>
      </c>
      <c r="L32" s="116">
        <v>1076.8166241792301</v>
      </c>
      <c r="M32" s="116">
        <v>1108.40109818321</v>
      </c>
      <c r="N32" s="116">
        <v>1136.54579324152</v>
      </c>
      <c r="O32" s="151">
        <f t="shared" si="9"/>
        <v>7.108567997060522</v>
      </c>
    </row>
    <row r="33" spans="5:15" ht="27.95" customHeight="1">
      <c r="F33" s="46" t="s">
        <v>347</v>
      </c>
      <c r="G33" s="40"/>
      <c r="H33" s="116"/>
      <c r="I33" s="116"/>
      <c r="J33" s="116"/>
      <c r="K33" s="116"/>
      <c r="L33" s="116"/>
      <c r="M33" s="116"/>
      <c r="N33" s="116"/>
    </row>
    <row r="34" spans="5:15" ht="20.100000000000001" customHeight="1">
      <c r="F34" s="46" t="s">
        <v>231</v>
      </c>
      <c r="G34" s="40" t="s">
        <v>96</v>
      </c>
      <c r="H34" s="116">
        <v>11402.236444</v>
      </c>
      <c r="I34" s="116">
        <v>14676.027655739301</v>
      </c>
      <c r="J34" s="116">
        <v>17509.7209866015</v>
      </c>
      <c r="K34" s="116">
        <v>18199.970255042601</v>
      </c>
      <c r="L34" s="116">
        <v>18996.182764406702</v>
      </c>
      <c r="M34" s="116">
        <v>19168.901965484401</v>
      </c>
      <c r="N34" s="116">
        <v>20454.686560489001</v>
      </c>
      <c r="O34" s="151">
        <f t="shared" ref="O34:O35" si="10">((N34/H34)^(1/6)-1)*100</f>
        <v>10.230166750819514</v>
      </c>
    </row>
    <row r="35" spans="5:15" ht="20.100000000000001" customHeight="1">
      <c r="F35" s="36" t="s">
        <v>314</v>
      </c>
      <c r="G35" s="40" t="s">
        <v>96</v>
      </c>
      <c r="H35" s="116">
        <v>11689.5161660062</v>
      </c>
      <c r="I35" s="116">
        <v>14676.027655739301</v>
      </c>
      <c r="J35" s="116">
        <v>16942.254892719498</v>
      </c>
      <c r="K35" s="116">
        <v>17128.635739687001</v>
      </c>
      <c r="L35" s="116">
        <v>17441.931213925702</v>
      </c>
      <c r="M35" s="116">
        <v>17171.237733238198</v>
      </c>
      <c r="N35" s="116">
        <v>17876.122752970801</v>
      </c>
      <c r="O35" s="151">
        <f t="shared" si="10"/>
        <v>7.3361792556057237</v>
      </c>
    </row>
    <row r="36" spans="5:15" ht="9.9499999999999993" customHeight="1">
      <c r="F36" s="36"/>
      <c r="G36" s="118"/>
      <c r="H36" s="119"/>
      <c r="I36" s="119"/>
      <c r="J36" s="119"/>
      <c r="K36" s="119"/>
      <c r="L36" s="119"/>
      <c r="M36" s="119"/>
      <c r="N36" s="119"/>
      <c r="O36" s="64"/>
    </row>
    <row r="37" spans="5:15" ht="15.75" customHeight="1">
      <c r="F37" s="36"/>
      <c r="G37" s="40"/>
      <c r="H37" s="44"/>
      <c r="I37" s="44"/>
      <c r="J37" s="44"/>
      <c r="K37" s="30"/>
      <c r="L37" s="44"/>
      <c r="M37" s="44"/>
      <c r="N37" s="44"/>
    </row>
    <row r="38" spans="5:15" ht="18" customHeight="1">
      <c r="E38"/>
      <c r="F38" s="151" t="s">
        <v>70</v>
      </c>
      <c r="G38" s="40"/>
      <c r="H38" s="44"/>
      <c r="I38" s="44"/>
      <c r="J38" s="44"/>
      <c r="K38" s="44"/>
      <c r="L38" s="44"/>
      <c r="M38" s="44"/>
      <c r="N38" s="44"/>
    </row>
    <row r="39" spans="5:15" ht="18" customHeight="1">
      <c r="E39" s="157" t="s">
        <v>73</v>
      </c>
      <c r="F39" s="160" t="s">
        <v>271</v>
      </c>
      <c r="K39" s="44"/>
    </row>
    <row r="40" spans="5:15" ht="18" customHeight="1">
      <c r="E40" s="157" t="s">
        <v>75</v>
      </c>
      <c r="F40" s="162" t="s">
        <v>348</v>
      </c>
      <c r="K40" s="44"/>
    </row>
    <row r="41" spans="5:15" ht="18" customHeight="1">
      <c r="E41" s="157" t="s">
        <v>77</v>
      </c>
      <c r="F41" s="150" t="s">
        <v>100</v>
      </c>
    </row>
    <row r="42" spans="5:15" ht="18" customHeight="1">
      <c r="E42" s="157" t="s">
        <v>101</v>
      </c>
      <c r="F42" s="162" t="s">
        <v>102</v>
      </c>
    </row>
    <row r="43" spans="5:15" ht="18" customHeight="1">
      <c r="E43" s="157" t="s">
        <v>208</v>
      </c>
      <c r="F43" s="158" t="str">
        <f ca="1">CONCATENATE("Compound annual growth rate (per cent), for the period from ", $A$3 - 1, " to ", $A$3+ 5, " or for the equivalent financial years.")</f>
        <v>Compound annual growth rate (per cent), for the period from 2024 to 2030 or for the equivalent financial years.</v>
      </c>
    </row>
    <row r="44" spans="5:15" ht="15">
      <c r="E44" s="157" t="s">
        <v>103</v>
      </c>
      <c r="F44" s="150" t="s">
        <v>104</v>
      </c>
    </row>
    <row r="45" spans="5:15" ht="18" customHeight="1">
      <c r="E45"/>
      <c r="F45" s="162" t="s">
        <v>349</v>
      </c>
    </row>
  </sheetData>
  <pageMargins left="0" right="0" top="0" bottom="0" header="0" footer="0"/>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7307-8159-404F-9817-9410611B6C3E}">
  <sheetPr>
    <pageSetUpPr fitToPage="1"/>
  </sheetPr>
  <dimension ref="A1:O46"/>
  <sheetViews>
    <sheetView zoomScale="80" zoomScaleNormal="80" workbookViewId="0">
      <selection activeCell="J19" sqref="J19"/>
    </sheetView>
  </sheetViews>
  <sheetFormatPr defaultColWidth="10.28515625" defaultRowHeight="18" customHeight="1"/>
  <cols>
    <col min="1" max="1" width="16.7109375" style="30" customWidth="1"/>
    <col min="2" max="3" width="10.28515625" style="30"/>
    <col min="4" max="4" width="13.28515625" style="30" bestFit="1" customWidth="1"/>
    <col min="5" max="5" width="4.5703125" style="30" customWidth="1"/>
    <col min="6" max="6" width="31.5703125" style="31" customWidth="1"/>
    <col min="7" max="7" width="11" style="34" customWidth="1"/>
    <col min="8" max="14" width="14.42578125" style="34" customWidth="1"/>
    <col min="15" max="16384" width="10.28515625" style="30"/>
  </cols>
  <sheetData>
    <row r="1" spans="1:15" ht="57" customHeight="1">
      <c r="A1" s="11" t="s">
        <v>44</v>
      </c>
    </row>
    <row r="2" spans="1:15" ht="18" customHeight="1">
      <c r="A2" s="178">
        <f ca="1">TODAY()</f>
        <v>45751</v>
      </c>
    </row>
    <row r="3" spans="1:15"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5" ht="18" customHeight="1">
      <c r="A4" s="11">
        <f ca="1">MONTH(A2)</f>
        <v>4</v>
      </c>
      <c r="F4" s="36"/>
    </row>
    <row r="5" spans="1:15" ht="18" customHeight="1">
      <c r="F5" s="36"/>
    </row>
    <row r="6" spans="1:15" ht="18" customHeight="1">
      <c r="F6" s="18" t="s">
        <v>41</v>
      </c>
      <c r="G6" s="57"/>
      <c r="H6" s="57" t="s">
        <v>48</v>
      </c>
      <c r="I6" s="57"/>
      <c r="J6" s="57"/>
      <c r="K6" s="57"/>
      <c r="L6" s="57"/>
      <c r="M6" s="57"/>
      <c r="N6" s="57"/>
      <c r="O6" s="64"/>
    </row>
    <row r="7" spans="1:15" ht="20.100000000000001" customHeight="1">
      <c r="F7" s="68"/>
      <c r="G7" s="48"/>
      <c r="H7" s="39"/>
      <c r="I7" s="39"/>
      <c r="J7" s="39"/>
      <c r="K7" s="39"/>
      <c r="L7" s="154"/>
      <c r="M7" s="155"/>
      <c r="N7" s="155"/>
    </row>
    <row r="8" spans="1:15" ht="20.100000000000001"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15" ht="27.95" customHeight="1">
      <c r="F9" s="96" t="s">
        <v>303</v>
      </c>
      <c r="G9" s="40"/>
      <c r="H9" s="52"/>
      <c r="I9" s="52"/>
      <c r="J9" s="52"/>
      <c r="K9" s="52"/>
      <c r="L9" s="52"/>
      <c r="M9" s="52"/>
      <c r="N9" s="52"/>
    </row>
    <row r="10" spans="1:15" ht="20.100000000000001" customHeight="1">
      <c r="F10" s="36" t="s">
        <v>350</v>
      </c>
      <c r="G10" s="40"/>
      <c r="H10" s="52"/>
      <c r="I10" s="52"/>
      <c r="J10" s="52"/>
      <c r="K10" s="52"/>
      <c r="L10" s="52"/>
      <c r="M10" s="52"/>
      <c r="N10" s="52"/>
    </row>
    <row r="11" spans="1:15" ht="20.100000000000001" customHeight="1">
      <c r="F11" s="36" t="s">
        <v>336</v>
      </c>
      <c r="G11" s="40" t="s">
        <v>109</v>
      </c>
      <c r="H11" s="116">
        <v>3776.4062366522999</v>
      </c>
      <c r="I11" s="116">
        <v>4013.6527976636298</v>
      </c>
      <c r="J11" s="116">
        <v>4242.4602116436699</v>
      </c>
      <c r="K11" s="116">
        <v>4460</v>
      </c>
      <c r="L11" s="116">
        <v>4580</v>
      </c>
      <c r="M11" s="116">
        <v>4587.0411342461102</v>
      </c>
      <c r="N11" s="116">
        <v>4620</v>
      </c>
      <c r="O11" s="151">
        <f>((N11/H11)^(1/6)-1)*100</f>
        <v>3.4174626706890754</v>
      </c>
    </row>
    <row r="12" spans="1:15" ht="20.100000000000001" customHeight="1">
      <c r="F12" s="36" t="s">
        <v>337</v>
      </c>
      <c r="G12" s="40" t="s">
        <v>109</v>
      </c>
      <c r="H12" s="116">
        <v>3528.031794</v>
      </c>
      <c r="I12" s="116">
        <v>3829.6914679548699</v>
      </c>
      <c r="J12" s="116">
        <v>3991.9474811629402</v>
      </c>
      <c r="K12" s="116">
        <v>4250</v>
      </c>
      <c r="L12" s="116">
        <v>4390</v>
      </c>
      <c r="M12" s="116">
        <v>4500</v>
      </c>
      <c r="N12" s="116">
        <v>4600</v>
      </c>
      <c r="O12" s="151">
        <f>((N12/H12)^(1/6)-1)*100</f>
        <v>4.5211606226613466</v>
      </c>
    </row>
    <row r="13" spans="1:15" ht="27.95" customHeight="1">
      <c r="F13" s="36" t="s">
        <v>328</v>
      </c>
      <c r="G13" s="40" t="s">
        <v>109</v>
      </c>
      <c r="H13" s="116">
        <v>3353.98</v>
      </c>
      <c r="I13" s="116">
        <v>3540.3021603880102</v>
      </c>
      <c r="J13" s="116">
        <v>3803.9067987656599</v>
      </c>
      <c r="K13" s="116">
        <v>4110</v>
      </c>
      <c r="L13" s="116">
        <v>4320</v>
      </c>
      <c r="M13" s="116">
        <v>4450</v>
      </c>
      <c r="N13" s="116">
        <v>4590</v>
      </c>
      <c r="O13" s="151">
        <f>((N13/H13)^(1/6)-1)*100</f>
        <v>5.3679917719275272</v>
      </c>
    </row>
    <row r="14" spans="1:15" ht="27.95" customHeight="1">
      <c r="F14" s="36" t="s">
        <v>351</v>
      </c>
      <c r="G14" s="40" t="s">
        <v>109</v>
      </c>
      <c r="H14" s="116">
        <v>1029.6872602999999</v>
      </c>
      <c r="I14" s="116">
        <v>1319.0765678668599</v>
      </c>
      <c r="J14" s="116">
        <v>1507.11725026414</v>
      </c>
      <c r="K14" s="116">
        <v>1647.11725026414</v>
      </c>
      <c r="L14" s="116">
        <v>1717.11725026414</v>
      </c>
      <c r="M14" s="116">
        <v>1767.11725026414</v>
      </c>
      <c r="N14" s="116">
        <v>1777.11725026414</v>
      </c>
      <c r="O14" s="151">
        <f>((N14/H14)^(1/6)-1)*100</f>
        <v>9.522107072340912</v>
      </c>
    </row>
    <row r="15" spans="1:15" ht="20.100000000000001" customHeight="1">
      <c r="F15" s="36" t="s">
        <v>339</v>
      </c>
      <c r="G15" s="40"/>
      <c r="H15" s="116">
        <v>15.964238765764801</v>
      </c>
      <c r="I15" s="116">
        <v>19.3746122284543</v>
      </c>
      <c r="J15" s="116">
        <v>20.602528179493198</v>
      </c>
      <c r="K15" s="116">
        <v>20.839439662709299</v>
      </c>
      <c r="L15" s="116">
        <v>20.6690039383646</v>
      </c>
      <c r="M15" s="116">
        <v>20.649460003086599</v>
      </c>
      <c r="N15" s="116">
        <v>20.132918739375899</v>
      </c>
      <c r="O15" s="151">
        <f>((N15/H15)^(1/6)-1)*100</f>
        <v>3.9424831303658037</v>
      </c>
    </row>
    <row r="16" spans="1:15" ht="27.95" customHeight="1">
      <c r="F16" s="36" t="s">
        <v>340</v>
      </c>
      <c r="G16" s="40"/>
      <c r="H16" s="116"/>
      <c r="I16" s="116"/>
      <c r="J16" s="116"/>
      <c r="K16" s="116"/>
      <c r="L16" s="116"/>
      <c r="M16" s="116"/>
      <c r="N16" s="116"/>
    </row>
    <row r="17" spans="6:15" ht="20.100000000000001" customHeight="1">
      <c r="F17" s="36" t="s">
        <v>231</v>
      </c>
      <c r="G17" s="40" t="s">
        <v>120</v>
      </c>
      <c r="H17" s="116">
        <v>16825.450964861699</v>
      </c>
      <c r="I17" s="116">
        <v>16317.2144444444</v>
      </c>
      <c r="J17" s="116">
        <v>17375</v>
      </c>
      <c r="K17" s="116">
        <v>17775</v>
      </c>
      <c r="L17" s="116">
        <v>18600</v>
      </c>
      <c r="M17" s="116">
        <v>19175</v>
      </c>
      <c r="N17" s="116">
        <v>20125</v>
      </c>
      <c r="O17" s="151">
        <f>((N17/H17)^(1/6)-1)*100</f>
        <v>3.029485075531535</v>
      </c>
    </row>
    <row r="18" spans="6:15" ht="20.100000000000001" customHeight="1">
      <c r="F18" s="36"/>
      <c r="G18" s="34" t="s">
        <v>352</v>
      </c>
      <c r="H18" s="116">
        <v>763.18962551058405</v>
      </c>
      <c r="I18" s="116">
        <v>740.13640450045295</v>
      </c>
      <c r="J18" s="116">
        <v>788.11675068558202</v>
      </c>
      <c r="K18" s="116">
        <v>806.26044566539395</v>
      </c>
      <c r="L18" s="116">
        <v>843.68181656125603</v>
      </c>
      <c r="M18" s="116">
        <v>869.76337809473603</v>
      </c>
      <c r="N18" s="116">
        <v>912.85465367178904</v>
      </c>
      <c r="O18" s="151">
        <f>((N18/H18)^(1/6)-1)*100</f>
        <v>3.029485075531535</v>
      </c>
    </row>
    <row r="19" spans="6:15" ht="20.100000000000001" customHeight="1">
      <c r="F19" s="36" t="s">
        <v>97</v>
      </c>
      <c r="G19" s="34" t="s">
        <v>120</v>
      </c>
      <c r="H19" s="116">
        <v>17161.959984158901</v>
      </c>
      <c r="I19" s="116">
        <v>16317.2144444444</v>
      </c>
      <c r="J19" s="116">
        <v>17025.633990514601</v>
      </c>
      <c r="K19" s="116">
        <v>17058.509408964201</v>
      </c>
      <c r="L19" s="116">
        <v>17479.1717550459</v>
      </c>
      <c r="M19" s="116">
        <v>17644.9208256565</v>
      </c>
      <c r="N19" s="116">
        <v>18134.127549890902</v>
      </c>
      <c r="O19" s="151">
        <f>((N19/H19)^(1/6)-1)*100</f>
        <v>0.92256895978686249</v>
      </c>
    </row>
    <row r="20" spans="6:15" ht="14.25">
      <c r="F20" s="36"/>
      <c r="G20" s="40" t="s">
        <v>352</v>
      </c>
      <c r="H20" s="116">
        <v>778.45341802079599</v>
      </c>
      <c r="I20" s="116">
        <v>740.13640450045398</v>
      </c>
      <c r="J20" s="116">
        <v>772.26977490454101</v>
      </c>
      <c r="K20" s="116">
        <v>773.76097881624696</v>
      </c>
      <c r="L20" s="116">
        <v>792.84190205824495</v>
      </c>
      <c r="M20" s="116">
        <v>800.36015350910998</v>
      </c>
      <c r="N20" s="116">
        <v>822.55019747556196</v>
      </c>
      <c r="O20" s="151">
        <f>((N20/H20)^(1/6)-1)*100</f>
        <v>0.92256895978679587</v>
      </c>
    </row>
    <row r="21" spans="6:15" ht="14.25">
      <c r="F21" s="36"/>
      <c r="G21" s="40"/>
      <c r="H21" s="52"/>
      <c r="I21" s="52"/>
      <c r="J21" s="52"/>
      <c r="K21" s="52"/>
      <c r="L21" s="55"/>
      <c r="M21" s="52"/>
      <c r="N21" s="52"/>
    </row>
    <row r="22" spans="6:15" ht="14.25">
      <c r="F22" s="36"/>
      <c r="G22" s="40"/>
      <c r="H22" s="179" t="str">
        <f t="shared" ref="H22:N22" ca="1" si="6">CONCATENATE(H$3-1,"-",RIGHT(H$3,2))</f>
        <v>2023-24</v>
      </c>
      <c r="I22" s="179" t="str">
        <f t="shared" ca="1" si="6"/>
        <v>2024-25</v>
      </c>
      <c r="J22" s="179" t="str">
        <f t="shared" ca="1" si="6"/>
        <v>2025-26</v>
      </c>
      <c r="K22" s="179" t="str">
        <f t="shared" ca="1" si="6"/>
        <v>2026-27</v>
      </c>
      <c r="L22" s="179" t="str">
        <f t="shared" ca="1" si="6"/>
        <v>2027-28</v>
      </c>
      <c r="M22" s="179" t="str">
        <f t="shared" ca="1" si="6"/>
        <v>2028-29</v>
      </c>
      <c r="N22" s="179" t="str">
        <f t="shared" ca="1" si="6"/>
        <v>2029-30</v>
      </c>
    </row>
    <row r="23" spans="6:15" ht="14.25">
      <c r="F23" s="36"/>
      <c r="H23" s="52"/>
      <c r="I23" s="52"/>
      <c r="J23" s="52"/>
      <c r="K23" s="52"/>
      <c r="L23" s="55"/>
      <c r="M23" s="52"/>
      <c r="N23" s="52"/>
    </row>
    <row r="24" spans="6:15" ht="14.25">
      <c r="F24" s="36"/>
      <c r="G24" s="40"/>
      <c r="H24" s="52"/>
      <c r="I24" s="52"/>
      <c r="J24" s="52"/>
      <c r="K24" s="52"/>
      <c r="L24" s="52"/>
      <c r="M24" s="52"/>
      <c r="N24" s="52"/>
      <c r="O24" s="64"/>
    </row>
    <row r="25" spans="6:15" ht="18" customHeight="1">
      <c r="G25" s="39"/>
      <c r="H25" s="39"/>
      <c r="I25" s="39"/>
      <c r="J25" s="39"/>
      <c r="K25" s="39"/>
      <c r="L25" s="154"/>
      <c r="M25" s="155"/>
      <c r="N25" s="155"/>
    </row>
    <row r="26" spans="6:15" ht="20.100000000000001" customHeight="1">
      <c r="F26" s="36" t="s">
        <v>48</v>
      </c>
      <c r="G26" s="49" t="s">
        <v>92</v>
      </c>
      <c r="H26" s="50" t="str">
        <f ca="1">CONCATENATE(H$3-1,"–",RIGHT(H$3,2))</f>
        <v>2023–24</v>
      </c>
      <c r="I26" s="50" t="str">
        <f ca="1">CONCATENATE(CONCATENATE(I$3-1,"–",RIGHT(I$3,2)),IF($A$4&gt;6,""," f"))</f>
        <v>2024–25 f</v>
      </c>
      <c r="J26" s="50" t="str">
        <f ca="1">CONCATENATE(CONCATENATE(J$3-1,"–",RIGHT(J$3,2))," f")</f>
        <v>2025–26 f</v>
      </c>
      <c r="K26" s="50" t="str">
        <f ca="1">CONCATENATE(CONCATENATE(K$3-1,"–",RIGHT(K$3,2))," f")</f>
        <v>2026–27 f</v>
      </c>
      <c r="L26" s="50" t="str">
        <f ca="1">CONCATENATE(CONCATENATE(L$3-1,"–",RIGHT(L$3,2))," z")</f>
        <v>2027–28 z</v>
      </c>
      <c r="M26" s="50" t="str">
        <f t="shared" ref="M26:N26" ca="1" si="7">CONCATENATE(CONCATENATE(M$3-1,"–",RIGHT(M$3,2))," z")</f>
        <v>2028–29 z</v>
      </c>
      <c r="N26" s="50" t="str">
        <f t="shared" ca="1" si="7"/>
        <v>2029–30 z</v>
      </c>
      <c r="O26" s="49" t="s">
        <v>190</v>
      </c>
    </row>
    <row r="27" spans="6:15" ht="20.100000000000001" customHeight="1">
      <c r="F27" s="127" t="s">
        <v>53</v>
      </c>
      <c r="G27" s="40"/>
      <c r="H27" s="52"/>
      <c r="I27" s="52"/>
      <c r="J27" s="52"/>
      <c r="K27" s="52"/>
      <c r="L27" s="52"/>
      <c r="M27" s="52"/>
      <c r="N27" s="52"/>
    </row>
    <row r="28" spans="6:15" ht="20.100000000000001" customHeight="1">
      <c r="F28" s="46" t="s">
        <v>197</v>
      </c>
      <c r="G28" s="40" t="s">
        <v>48</v>
      </c>
      <c r="H28" s="52"/>
      <c r="I28" s="52"/>
      <c r="J28" s="52"/>
      <c r="K28" s="52"/>
      <c r="L28" s="52"/>
      <c r="M28" s="52"/>
      <c r="N28" s="52"/>
    </row>
    <row r="29" spans="6:15" ht="20.100000000000001" customHeight="1">
      <c r="F29" s="36" t="s">
        <v>353</v>
      </c>
      <c r="G29" s="40" t="s">
        <v>109</v>
      </c>
      <c r="H29" s="116">
        <v>133</v>
      </c>
      <c r="I29" s="116">
        <v>62</v>
      </c>
      <c r="J29" s="116">
        <v>59</v>
      </c>
      <c r="K29" s="116">
        <v>64</v>
      </c>
      <c r="L29" s="116">
        <v>75</v>
      </c>
      <c r="M29" s="116">
        <v>92</v>
      </c>
      <c r="N29" s="116">
        <v>98</v>
      </c>
      <c r="O29" s="151">
        <v>-5</v>
      </c>
    </row>
    <row r="30" spans="6:15" ht="20.100000000000001" customHeight="1">
      <c r="F30" s="36" t="s">
        <v>337</v>
      </c>
      <c r="G30" s="40" t="s">
        <v>109</v>
      </c>
      <c r="H30" s="116">
        <v>93</v>
      </c>
      <c r="I30" s="116">
        <v>87</v>
      </c>
      <c r="J30" s="116">
        <v>48</v>
      </c>
      <c r="K30" s="116">
        <v>39</v>
      </c>
      <c r="L30" s="116">
        <v>42</v>
      </c>
      <c r="M30" s="116">
        <v>48</v>
      </c>
      <c r="N30" s="116">
        <v>56</v>
      </c>
      <c r="O30" s="151">
        <v>-12.4</v>
      </c>
    </row>
    <row r="31" spans="6:15" ht="20.100000000000001" customHeight="1">
      <c r="F31" s="36" t="s">
        <v>354</v>
      </c>
      <c r="G31" s="40" t="s">
        <v>109</v>
      </c>
      <c r="H31" s="116">
        <v>38</v>
      </c>
      <c r="I31" s="116">
        <v>42</v>
      </c>
      <c r="J31" s="116">
        <v>5</v>
      </c>
      <c r="K31" s="116">
        <v>0</v>
      </c>
      <c r="L31" s="116">
        <v>3</v>
      </c>
      <c r="M31" s="116">
        <v>7</v>
      </c>
      <c r="N31" s="116">
        <v>12</v>
      </c>
      <c r="O31" s="151">
        <v>-15.7</v>
      </c>
    </row>
    <row r="32" spans="6:15" ht="27.95" customHeight="1">
      <c r="F32" s="36" t="s">
        <v>355</v>
      </c>
      <c r="G32" s="34" t="s">
        <v>109</v>
      </c>
      <c r="H32" s="116">
        <v>158</v>
      </c>
      <c r="I32" s="116">
        <v>55</v>
      </c>
      <c r="J32" s="116">
        <v>39</v>
      </c>
      <c r="K32" s="116">
        <v>52</v>
      </c>
      <c r="L32" s="116">
        <v>69</v>
      </c>
      <c r="M32" s="116">
        <v>83</v>
      </c>
      <c r="N32" s="116">
        <v>89</v>
      </c>
      <c r="O32" s="151">
        <v>-9.1999999999999993</v>
      </c>
    </row>
    <row r="33" spans="5:15" ht="20.100000000000001" customHeight="1">
      <c r="F33" s="36" t="s">
        <v>356</v>
      </c>
      <c r="G33" s="34" t="s">
        <v>96</v>
      </c>
      <c r="H33" s="116">
        <v>3557</v>
      </c>
      <c r="I33" s="116">
        <v>1244</v>
      </c>
      <c r="J33" s="116">
        <v>951</v>
      </c>
      <c r="K33" s="116">
        <v>1114</v>
      </c>
      <c r="L33" s="116">
        <v>1348</v>
      </c>
      <c r="M33" s="116">
        <v>1542</v>
      </c>
      <c r="N33" s="116">
        <v>1696</v>
      </c>
      <c r="O33" s="151">
        <v>-11.6</v>
      </c>
    </row>
    <row r="34" spans="5:15" ht="20.100000000000001" customHeight="1">
      <c r="F34" s="36" t="s">
        <v>292</v>
      </c>
      <c r="G34" s="34" t="s">
        <v>96</v>
      </c>
      <c r="H34" s="116">
        <v>3646</v>
      </c>
      <c r="I34" s="116">
        <v>1244</v>
      </c>
      <c r="J34" s="116">
        <v>920</v>
      </c>
      <c r="K34" s="116">
        <v>1048</v>
      </c>
      <c r="L34" s="116">
        <v>1238</v>
      </c>
      <c r="M34" s="116">
        <v>1381</v>
      </c>
      <c r="N34" s="116">
        <v>1482</v>
      </c>
      <c r="O34" s="151">
        <v>-13.9</v>
      </c>
    </row>
    <row r="35" spans="5:15" ht="9.9499999999999993" customHeight="1">
      <c r="F35" s="117"/>
      <c r="G35" s="57" t="s">
        <v>48</v>
      </c>
      <c r="H35" s="57"/>
      <c r="I35" s="57"/>
      <c r="J35" s="57"/>
      <c r="K35" s="57"/>
      <c r="L35" s="57"/>
      <c r="M35" s="57"/>
      <c r="N35" s="57"/>
      <c r="O35" s="64"/>
    </row>
    <row r="36" spans="5:15" ht="23.25" customHeight="1">
      <c r="F36" s="36"/>
      <c r="G36" s="34" t="s">
        <v>48</v>
      </c>
      <c r="K36" s="30"/>
    </row>
    <row r="37" spans="5:15" ht="18" customHeight="1">
      <c r="E37"/>
      <c r="F37" s="151" t="s">
        <v>70</v>
      </c>
    </row>
    <row r="38" spans="5:15" ht="18" customHeight="1">
      <c r="E38" s="158" t="s">
        <v>73</v>
      </c>
      <c r="F38" s="160" t="s">
        <v>271</v>
      </c>
    </row>
    <row r="39" spans="5:15" ht="18" customHeight="1">
      <c r="E39" s="158" t="s">
        <v>75</v>
      </c>
      <c r="F39" s="150" t="s">
        <v>357</v>
      </c>
    </row>
    <row r="40" spans="5:15" ht="18" customHeight="1">
      <c r="E40" s="158" t="s">
        <v>77</v>
      </c>
      <c r="F40" s="150" t="s">
        <v>358</v>
      </c>
    </row>
    <row r="41" spans="5:15" ht="18" customHeight="1">
      <c r="E41" s="158" t="s">
        <v>79</v>
      </c>
      <c r="F41" s="150" t="s">
        <v>100</v>
      </c>
    </row>
    <row r="42" spans="5:15" ht="18" customHeight="1">
      <c r="E42" s="158" t="s">
        <v>101</v>
      </c>
      <c r="F42" s="150" t="s">
        <v>102</v>
      </c>
    </row>
    <row r="43" spans="5:15" ht="18" customHeight="1">
      <c r="E43" s="158" t="s">
        <v>208</v>
      </c>
      <c r="F43" s="158" t="str">
        <f ca="1">CONCATENATE("Compound annual growth rate (per cent), for the period from ", $A$3 - 1, " to ", $A$3+ 5, " or for the equivalent financial years.")</f>
        <v>Compound annual growth rate (per cent), for the period from 2024 to 2030 or for the equivalent financial years.</v>
      </c>
    </row>
    <row r="44" spans="5:15" ht="18" customHeight="1">
      <c r="E44" s="158" t="s">
        <v>103</v>
      </c>
      <c r="F44" s="150" t="s">
        <v>104</v>
      </c>
    </row>
    <row r="45" spans="5:15" ht="18" customHeight="1">
      <c r="E45"/>
      <c r="F45" s="158" t="s">
        <v>359</v>
      </c>
    </row>
    <row r="46" spans="5:15" ht="18" customHeight="1">
      <c r="H46" s="52"/>
      <c r="I46" s="52"/>
      <c r="L46" s="55"/>
    </row>
  </sheetData>
  <pageMargins left="0" right="0" top="0" bottom="0" header="0" footer="0"/>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133FB-545E-4789-966D-146565440509}">
  <sheetPr>
    <pageSetUpPr fitToPage="1"/>
  </sheetPr>
  <dimension ref="A1:W51"/>
  <sheetViews>
    <sheetView zoomScale="80" zoomScaleNormal="80" workbookViewId="0">
      <selection activeCell="J19" sqref="J19"/>
    </sheetView>
  </sheetViews>
  <sheetFormatPr defaultColWidth="10.28515625" defaultRowHeight="18" customHeight="1"/>
  <cols>
    <col min="1" max="1" width="16.7109375" style="30" customWidth="1"/>
    <col min="2" max="3" width="10.28515625" style="30"/>
    <col min="4" max="4" width="13.28515625" style="30" bestFit="1" customWidth="1"/>
    <col min="5" max="5" width="4.7109375" style="30" customWidth="1"/>
    <col min="6" max="6" width="31.5703125" style="31" customWidth="1"/>
    <col min="7" max="7" width="11" style="34" customWidth="1"/>
    <col min="8" max="14" width="14.42578125" style="34" customWidth="1"/>
    <col min="15" max="19" width="10.28515625" style="30"/>
    <col min="20" max="20" width="20.7109375" style="30" bestFit="1" customWidth="1"/>
    <col min="21" max="16384" width="10.28515625" style="30"/>
  </cols>
  <sheetData>
    <row r="1" spans="1:23" ht="57" customHeight="1">
      <c r="A1" s="11" t="s">
        <v>44</v>
      </c>
    </row>
    <row r="2" spans="1:23" ht="18" customHeight="1">
      <c r="A2" s="178">
        <f ca="1">TODAY()</f>
        <v>45751</v>
      </c>
    </row>
    <row r="3" spans="1:23"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23" ht="18" customHeight="1">
      <c r="A4" s="11">
        <f ca="1">MONTH(A2)</f>
        <v>4</v>
      </c>
    </row>
    <row r="5" spans="1:23" ht="18" customHeight="1">
      <c r="W5" s="89"/>
    </row>
    <row r="6" spans="1:23" ht="18" customHeight="1">
      <c r="F6" s="18" t="s">
        <v>42</v>
      </c>
      <c r="G6" s="57"/>
      <c r="H6" s="57" t="s">
        <v>48</v>
      </c>
      <c r="I6" s="57"/>
      <c r="J6" s="57"/>
      <c r="K6" s="57"/>
      <c r="L6" s="57"/>
      <c r="M6" s="57"/>
      <c r="N6" s="57"/>
      <c r="O6" s="64"/>
    </row>
    <row r="7" spans="1:23" ht="18" customHeight="1">
      <c r="F7" s="86"/>
      <c r="G7" s="48"/>
      <c r="H7" s="39"/>
      <c r="I7" s="39"/>
      <c r="J7" s="39"/>
      <c r="K7" s="39"/>
      <c r="L7" s="154"/>
      <c r="M7" s="155"/>
      <c r="N7" s="155"/>
    </row>
    <row r="8" spans="1:23" ht="20.100000000000001"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23" ht="27.95" customHeight="1">
      <c r="F9" s="51" t="s">
        <v>303</v>
      </c>
      <c r="H9" s="52"/>
      <c r="I9" s="52"/>
      <c r="J9" s="52"/>
      <c r="K9" s="52"/>
      <c r="L9" s="52"/>
      <c r="M9" s="52"/>
      <c r="N9" s="52"/>
      <c r="V9" s="89"/>
    </row>
    <row r="10" spans="1:23" ht="20.100000000000001" customHeight="1">
      <c r="F10" s="36" t="s">
        <v>197</v>
      </c>
      <c r="G10" s="40"/>
      <c r="H10" s="52"/>
      <c r="I10" s="52"/>
      <c r="J10" s="52"/>
      <c r="K10" s="52"/>
      <c r="L10" s="52"/>
      <c r="M10" s="52"/>
      <c r="N10" s="52"/>
    </row>
    <row r="11" spans="1:23" ht="20.100000000000001" customHeight="1">
      <c r="F11" s="98" t="s">
        <v>336</v>
      </c>
      <c r="G11" s="40" t="s">
        <v>109</v>
      </c>
      <c r="H11" s="116">
        <v>11881.9</v>
      </c>
      <c r="I11" s="116">
        <v>12922.2758534759</v>
      </c>
      <c r="J11" s="116">
        <v>12815.5627086073</v>
      </c>
      <c r="K11" s="116">
        <v>13098.7774466953</v>
      </c>
      <c r="L11" s="116">
        <v>13146.4908903921</v>
      </c>
      <c r="M11" s="116">
        <v>13335.9075132608</v>
      </c>
      <c r="N11" s="116">
        <v>13724.992442684001</v>
      </c>
      <c r="O11" s="151">
        <f>((N11/H11)^(1/6)-1)*100</f>
        <v>2.4324837562125223</v>
      </c>
    </row>
    <row r="12" spans="1:23" ht="20.100000000000001" customHeight="1">
      <c r="F12" s="98" t="s">
        <v>337</v>
      </c>
      <c r="G12" s="40" t="s">
        <v>109</v>
      </c>
      <c r="H12" s="116">
        <v>13544.856</v>
      </c>
      <c r="I12" s="116">
        <v>13923.390899836801</v>
      </c>
      <c r="J12" s="116">
        <v>14359.6592749432</v>
      </c>
      <c r="K12" s="116">
        <v>14673.844746900801</v>
      </c>
      <c r="L12" s="116">
        <v>14682.73678856</v>
      </c>
      <c r="M12" s="116">
        <v>15082.878663223</v>
      </c>
      <c r="N12" s="116">
        <v>15389.1600981502</v>
      </c>
      <c r="O12" s="151">
        <f>((N12/H12)^(1/6)-1)*100</f>
        <v>2.1504037646397078</v>
      </c>
      <c r="S12" s="91"/>
      <c r="T12" s="129"/>
    </row>
    <row r="13" spans="1:23" ht="27.95" customHeight="1">
      <c r="F13" s="36" t="s">
        <v>328</v>
      </c>
      <c r="G13" s="40" t="s">
        <v>109</v>
      </c>
      <c r="H13" s="116">
        <v>13606.513999999999</v>
      </c>
      <c r="I13" s="116">
        <v>13884.067741504799</v>
      </c>
      <c r="J13" s="116">
        <v>14356.8599249585</v>
      </c>
      <c r="K13" s="116">
        <v>14681.505994422399</v>
      </c>
      <c r="L13" s="116">
        <v>14734.558578967</v>
      </c>
      <c r="M13" s="116">
        <v>15030.3329379636</v>
      </c>
      <c r="N13" s="116">
        <v>15390.8472292631</v>
      </c>
      <c r="O13" s="151">
        <f>((N13/H13)^(1/6)-1)*100</f>
        <v>2.0749734775874717</v>
      </c>
      <c r="S13" s="70"/>
    </row>
    <row r="14" spans="1:23" ht="27.95" customHeight="1">
      <c r="F14" s="36" t="s">
        <v>338</v>
      </c>
      <c r="G14" s="40" t="s">
        <v>109</v>
      </c>
      <c r="H14" s="116">
        <v>760.34200000000203</v>
      </c>
      <c r="I14" s="116">
        <v>799.66515833199799</v>
      </c>
      <c r="J14" s="116">
        <v>802.46450831669995</v>
      </c>
      <c r="K14" s="116">
        <v>794.80326079515498</v>
      </c>
      <c r="L14" s="116">
        <v>742.981470388091</v>
      </c>
      <c r="M14" s="116">
        <v>795.52719564749498</v>
      </c>
      <c r="N14" s="116">
        <v>793.84006453457698</v>
      </c>
      <c r="O14" s="151">
        <f>((N14/H14)^(1/6)-1)*100</f>
        <v>0.72114916050816102</v>
      </c>
      <c r="R14" s="89"/>
      <c r="S14" s="89"/>
      <c r="T14" s="89"/>
    </row>
    <row r="15" spans="1:23" ht="20.100000000000001" customHeight="1">
      <c r="F15" s="36" t="s">
        <v>339</v>
      </c>
      <c r="G15" s="40"/>
      <c r="H15" s="116">
        <v>2.9057982081229699</v>
      </c>
      <c r="I15" s="116">
        <v>2.9949859801502998</v>
      </c>
      <c r="J15" s="116">
        <v>2.9064958946856199</v>
      </c>
      <c r="K15" s="116">
        <v>2.8150906029020102</v>
      </c>
      <c r="L15" s="116">
        <v>2.6220694873975199</v>
      </c>
      <c r="M15" s="116">
        <v>2.75226199874681</v>
      </c>
      <c r="N15" s="116">
        <v>2.6820929829848201</v>
      </c>
      <c r="O15" s="151">
        <f>((N15/H15)^(1/6)-1)*100</f>
        <v>-1.3263038636758595</v>
      </c>
      <c r="S15" s="130"/>
    </row>
    <row r="16" spans="1:23" ht="27.95" customHeight="1">
      <c r="F16" s="36" t="s">
        <v>308</v>
      </c>
      <c r="G16" s="40"/>
      <c r="H16" s="116"/>
      <c r="I16" s="116"/>
      <c r="J16" s="116"/>
      <c r="K16" s="116"/>
      <c r="L16" s="116"/>
      <c r="M16" s="116"/>
      <c r="N16" s="116"/>
    </row>
    <row r="17" spans="6:16" ht="20.100000000000001" customHeight="1">
      <c r="F17" s="36" t="s">
        <v>231</v>
      </c>
      <c r="G17" s="40" t="s">
        <v>120</v>
      </c>
      <c r="H17" s="116">
        <v>2778.15738236478</v>
      </c>
      <c r="I17" s="116">
        <v>2797.3839213092801</v>
      </c>
      <c r="J17" s="116">
        <v>2698.40379540412</v>
      </c>
      <c r="K17" s="116">
        <v>2712.44866949895</v>
      </c>
      <c r="L17" s="116">
        <v>2802.1975435937802</v>
      </c>
      <c r="M17" s="116">
        <v>2883.1949176886301</v>
      </c>
      <c r="N17" s="116">
        <v>2994.7422917834601</v>
      </c>
      <c r="O17" s="151">
        <f>((N17/H17)^(1/6)-1)*100</f>
        <v>1.2590313269617681</v>
      </c>
    </row>
    <row r="18" spans="6:16" ht="20.100000000000001" customHeight="1">
      <c r="F18" s="36"/>
      <c r="G18" s="40" t="s">
        <v>341</v>
      </c>
      <c r="H18" s="116">
        <v>126.015248993694</v>
      </c>
      <c r="I18" s="116">
        <v>126.887351167516</v>
      </c>
      <c r="J18" s="116">
        <v>122.397682838953</v>
      </c>
      <c r="K18" s="116">
        <v>123.03474836928601</v>
      </c>
      <c r="L18" s="116">
        <v>127.10569366121101</v>
      </c>
      <c r="M18" s="116">
        <v>130.779677118444</v>
      </c>
      <c r="N18" s="116">
        <v>135.83938691400201</v>
      </c>
      <c r="O18" s="151">
        <f>((N18/H18)^(1/6)-1)*100</f>
        <v>1.2590313269618569</v>
      </c>
    </row>
    <row r="19" spans="6:16" ht="20.100000000000001" customHeight="1">
      <c r="F19" s="36" t="s">
        <v>360</v>
      </c>
      <c r="G19" s="40" t="s">
        <v>120</v>
      </c>
      <c r="H19" s="116">
        <v>2833.72053001208</v>
      </c>
      <c r="I19" s="116">
        <v>2797.3839213092801</v>
      </c>
      <c r="J19" s="116">
        <v>2644.1459211030801</v>
      </c>
      <c r="K19" s="116">
        <v>2603.1128635713198</v>
      </c>
      <c r="L19" s="116">
        <v>2633.33828795933</v>
      </c>
      <c r="M19" s="116">
        <v>2653.1288681904098</v>
      </c>
      <c r="N19" s="116">
        <v>2698.4863949442902</v>
      </c>
      <c r="O19" s="151">
        <f>((N19/H19)^(1/6)-1)*100</f>
        <v>-0.8116796429229578</v>
      </c>
    </row>
    <row r="20" spans="6:16" ht="14.25">
      <c r="F20" s="36"/>
      <c r="G20" s="40" t="s">
        <v>341</v>
      </c>
      <c r="H20" s="116">
        <v>128.535553973568</v>
      </c>
      <c r="I20" s="116">
        <v>126.887351167516</v>
      </c>
      <c r="J20" s="116">
        <v>119.93658413255299</v>
      </c>
      <c r="K20" s="116">
        <v>118.07535373766601</v>
      </c>
      <c r="L20" s="116">
        <v>119.446357556374</v>
      </c>
      <c r="M20" s="116">
        <v>120.344044243018</v>
      </c>
      <c r="N20" s="116">
        <v>122.401429495527</v>
      </c>
      <c r="O20" s="151">
        <f>((N20/H20)^(1/6)-1)*100</f>
        <v>-0.8116796429229467</v>
      </c>
    </row>
    <row r="21" spans="6:16" ht="14.25">
      <c r="F21" s="36"/>
      <c r="G21" s="40"/>
      <c r="H21" s="52"/>
      <c r="I21" s="52"/>
      <c r="J21" s="52"/>
      <c r="K21" s="52"/>
      <c r="L21" s="52"/>
      <c r="M21" s="52"/>
      <c r="N21" s="52"/>
    </row>
    <row r="22" spans="6:16" ht="14.25">
      <c r="F22" s="36"/>
      <c r="H22" s="179" t="str">
        <f t="shared" ref="H22:N22" ca="1" si="6">CONCATENATE(H$3-1,"-",RIGHT(H$3,2))</f>
        <v>2023-24</v>
      </c>
      <c r="I22" s="179" t="str">
        <f t="shared" ca="1" si="6"/>
        <v>2024-25</v>
      </c>
      <c r="J22" s="179" t="str">
        <f t="shared" ca="1" si="6"/>
        <v>2025-26</v>
      </c>
      <c r="K22" s="179" t="str">
        <f t="shared" ca="1" si="6"/>
        <v>2026-27</v>
      </c>
      <c r="L22" s="179" t="str">
        <f t="shared" ca="1" si="6"/>
        <v>2027-28</v>
      </c>
      <c r="M22" s="179" t="str">
        <f t="shared" ca="1" si="6"/>
        <v>2028-29</v>
      </c>
      <c r="N22" s="179" t="str">
        <f t="shared" ca="1" si="6"/>
        <v>2029-30</v>
      </c>
      <c r="O22" s="11"/>
    </row>
    <row r="23" spans="6:16" ht="14.25">
      <c r="F23" s="36"/>
      <c r="H23" s="52"/>
      <c r="I23" s="52"/>
      <c r="J23" s="52"/>
      <c r="K23" s="52"/>
      <c r="L23" s="52"/>
      <c r="M23" s="52"/>
      <c r="N23" s="52"/>
    </row>
    <row r="24" spans="6:16" ht="14.25">
      <c r="F24" s="36"/>
      <c r="G24" s="40"/>
      <c r="H24" s="52"/>
      <c r="I24" s="52"/>
      <c r="J24" s="52"/>
      <c r="K24" s="52"/>
      <c r="L24" s="52"/>
      <c r="M24" s="52"/>
      <c r="N24" s="52"/>
      <c r="O24" s="64"/>
    </row>
    <row r="25" spans="6:16" ht="20.100000000000001" customHeight="1">
      <c r="F25" s="36"/>
      <c r="G25" s="39"/>
      <c r="H25" s="39"/>
      <c r="I25" s="39"/>
      <c r="J25" s="39"/>
      <c r="K25" s="39"/>
      <c r="L25" s="154"/>
      <c r="M25" s="155"/>
      <c r="N25" s="155"/>
    </row>
    <row r="26" spans="6:16" ht="20.100000000000001" customHeight="1">
      <c r="F26" s="51"/>
      <c r="G26" s="49" t="s">
        <v>92</v>
      </c>
      <c r="H26" s="50" t="str">
        <f ca="1">CONCATENATE(H$3-1,"–",RIGHT(H$3,2))</f>
        <v>2023–24</v>
      </c>
      <c r="I26" s="50" t="str">
        <f ca="1">CONCATENATE(CONCATENATE(I$3-1,"–",RIGHT(I$3,2)),IF($A$4&gt;6,""," f"))</f>
        <v>2024–25 f</v>
      </c>
      <c r="J26" s="50" t="str">
        <f ca="1">CONCATENATE(CONCATENATE(J$3-1,"–",RIGHT(J$3,2))," f")</f>
        <v>2025–26 f</v>
      </c>
      <c r="K26" s="50" t="str">
        <f ca="1">CONCATENATE(CONCATENATE(K$3-1,"–",RIGHT(K$3,2))," f")</f>
        <v>2026–27 f</v>
      </c>
      <c r="L26" s="50" t="str">
        <f ca="1">CONCATENATE(CONCATENATE(L$3-1,"–",RIGHT(L$3,2))," z")</f>
        <v>2027–28 z</v>
      </c>
      <c r="M26" s="50" t="str">
        <f t="shared" ref="M26:N26" ca="1" si="7">CONCATENATE(CONCATENATE(M$3-1,"–",RIGHT(M$3,2))," z")</f>
        <v>2028–29 z</v>
      </c>
      <c r="N26" s="50" t="str">
        <f t="shared" ca="1" si="7"/>
        <v>2029–30 z</v>
      </c>
      <c r="O26" s="49" t="s">
        <v>190</v>
      </c>
    </row>
    <row r="27" spans="6:16" ht="20.100000000000001" customHeight="1">
      <c r="F27" s="51" t="s">
        <v>361</v>
      </c>
      <c r="H27" s="52"/>
      <c r="I27" s="52"/>
      <c r="J27" s="52"/>
      <c r="K27" s="52"/>
      <c r="L27" s="52"/>
      <c r="M27" s="52"/>
      <c r="N27" s="52"/>
    </row>
    <row r="28" spans="6:16" ht="20.100000000000001" customHeight="1">
      <c r="F28" s="36" t="s">
        <v>362</v>
      </c>
      <c r="G28" s="40" t="s">
        <v>109</v>
      </c>
      <c r="H28" s="116">
        <v>1124.4304905122101</v>
      </c>
      <c r="I28" s="116">
        <v>1179.9028658797399</v>
      </c>
      <c r="J28" s="116">
        <v>1147.58</v>
      </c>
      <c r="K28" s="116">
        <v>1109.3599999999999</v>
      </c>
      <c r="L28" s="116">
        <v>1125.9175</v>
      </c>
      <c r="M28" s="116">
        <v>1119.6099999999999</v>
      </c>
      <c r="N28" s="116">
        <v>1090.2550000000001</v>
      </c>
      <c r="O28" s="151">
        <f t="shared" ref="O28:O29" si="8">((N28/H28)^(1/6)-1)*100</f>
        <v>-0.51309685442236797</v>
      </c>
      <c r="P28" s="89"/>
    </row>
    <row r="29" spans="6:16" ht="20.100000000000001" customHeight="1">
      <c r="F29" s="36" t="s">
        <v>363</v>
      </c>
      <c r="G29" s="40" t="s">
        <v>109</v>
      </c>
      <c r="H29" s="116">
        <v>434.45722372413297</v>
      </c>
      <c r="I29" s="116">
        <v>481.44770784190399</v>
      </c>
      <c r="J29" s="116">
        <v>461.24991666666602</v>
      </c>
      <c r="K29" s="116">
        <v>461.24991666666602</v>
      </c>
      <c r="L29" s="116">
        <v>474</v>
      </c>
      <c r="M29" s="116">
        <v>486.75</v>
      </c>
      <c r="N29" s="116">
        <v>486.75</v>
      </c>
      <c r="O29" s="151">
        <f t="shared" si="8"/>
        <v>1.9122733776689493</v>
      </c>
    </row>
    <row r="30" spans="6:16" ht="27.95" customHeight="1">
      <c r="F30" s="36" t="s">
        <v>244</v>
      </c>
      <c r="G30" s="40" t="s">
        <v>48</v>
      </c>
      <c r="H30" s="116"/>
      <c r="I30" s="116"/>
      <c r="J30" s="116"/>
      <c r="K30" s="116"/>
      <c r="L30" s="116"/>
      <c r="M30" s="116"/>
      <c r="N30" s="116"/>
    </row>
    <row r="31" spans="6:16" ht="20.100000000000001" customHeight="1">
      <c r="F31" s="36" t="s">
        <v>364</v>
      </c>
      <c r="G31" s="40" t="s">
        <v>109</v>
      </c>
      <c r="H31" s="116">
        <v>1907.06069</v>
      </c>
      <c r="I31" s="116">
        <v>1866.8935731479501</v>
      </c>
      <c r="J31" s="116">
        <v>1714.1342677472801</v>
      </c>
      <c r="K31" s="116">
        <v>1631.7148559838199</v>
      </c>
      <c r="L31" s="116">
        <v>1639.9253489719099</v>
      </c>
      <c r="M31" s="116">
        <v>1598.8288565678799</v>
      </c>
      <c r="N31" s="116">
        <v>1535.52634918126</v>
      </c>
      <c r="O31" s="151">
        <f t="shared" ref="O31:O33" si="9">((N31/H31)^(1/6)-1)*100</f>
        <v>-3.5470622553963493</v>
      </c>
    </row>
    <row r="32" spans="6:16" ht="20.100000000000001" customHeight="1">
      <c r="F32" s="46" t="s">
        <v>337</v>
      </c>
      <c r="G32" s="40" t="s">
        <v>109</v>
      </c>
      <c r="H32" s="116">
        <v>432.70486</v>
      </c>
      <c r="I32" s="116">
        <v>421.06074693290401</v>
      </c>
      <c r="J32" s="116">
        <v>435.823290532474</v>
      </c>
      <c r="K32" s="116">
        <v>435.823290532474</v>
      </c>
      <c r="L32" s="116">
        <v>448.57337386580798</v>
      </c>
      <c r="M32" s="116">
        <v>461.32337386580798</v>
      </c>
      <c r="N32" s="116">
        <v>461.32337386580798</v>
      </c>
      <c r="O32" s="151">
        <f t="shared" si="9"/>
        <v>1.0731065904526105</v>
      </c>
    </row>
    <row r="33" spans="5:15" ht="20.100000000000001" customHeight="1">
      <c r="F33" s="46" t="s">
        <v>346</v>
      </c>
      <c r="G33" s="40" t="s">
        <v>109</v>
      </c>
      <c r="H33" s="116">
        <v>1326.8663940235399</v>
      </c>
      <c r="I33" s="116">
        <v>1285.0206648927399</v>
      </c>
      <c r="J33" s="116">
        <v>1230.71141593334</v>
      </c>
      <c r="K33" s="116">
        <v>1192.49141593334</v>
      </c>
      <c r="L33" s="116">
        <v>1209.0489159333399</v>
      </c>
      <c r="M33" s="116">
        <v>1202.74141593334</v>
      </c>
      <c r="N33" s="116">
        <v>1173.38641593334</v>
      </c>
      <c r="O33" s="151">
        <f t="shared" si="9"/>
        <v>-2.0279241079378396</v>
      </c>
    </row>
    <row r="34" spans="5:15" ht="27.95" customHeight="1">
      <c r="F34" s="36" t="s">
        <v>347</v>
      </c>
      <c r="G34" s="40"/>
      <c r="H34" s="116"/>
      <c r="I34" s="116"/>
      <c r="J34" s="116"/>
      <c r="K34" s="116"/>
      <c r="L34" s="116"/>
      <c r="M34" s="116"/>
      <c r="N34" s="116"/>
    </row>
    <row r="35" spans="5:15" ht="20.100000000000001" customHeight="1">
      <c r="F35" s="36" t="s">
        <v>231</v>
      </c>
      <c r="G35" s="40" t="s">
        <v>96</v>
      </c>
      <c r="H35" s="116">
        <v>3772.9327119999998</v>
      </c>
      <c r="I35" s="116">
        <v>4473.3930314318204</v>
      </c>
      <c r="J35" s="116">
        <v>4025.0262926734499</v>
      </c>
      <c r="K35" s="116">
        <v>3644.9173005693201</v>
      </c>
      <c r="L35" s="116">
        <v>3579.1111221075698</v>
      </c>
      <c r="M35" s="116">
        <v>3492.3704551495398</v>
      </c>
      <c r="N35" s="116">
        <v>3526.5891524792</v>
      </c>
      <c r="O35" s="151">
        <f t="shared" ref="O35:O36" si="10">((N35/H35)^(1/6)-1)*100</f>
        <v>-1.1190490169338041</v>
      </c>
    </row>
    <row r="36" spans="5:15" ht="20.100000000000001" customHeight="1">
      <c r="F36" s="36" t="s">
        <v>232</v>
      </c>
      <c r="G36" s="40" t="s">
        <v>96</v>
      </c>
      <c r="H36" s="116">
        <v>3867.99187569781</v>
      </c>
      <c r="I36" s="116">
        <v>4473.3930314318204</v>
      </c>
      <c r="J36" s="116">
        <v>3894.5806990615602</v>
      </c>
      <c r="K36" s="116">
        <v>3430.3605922343399</v>
      </c>
      <c r="L36" s="116">
        <v>3286.27128792243</v>
      </c>
      <c r="M36" s="116">
        <v>3128.4172377681898</v>
      </c>
      <c r="N36" s="116">
        <v>3082.0193896682399</v>
      </c>
      <c r="O36" s="151">
        <f t="shared" si="10"/>
        <v>-3.7150737177465532</v>
      </c>
    </row>
    <row r="37" spans="5:15" ht="9.9499999999999993" customHeight="1">
      <c r="F37" s="117"/>
      <c r="G37" s="118"/>
      <c r="H37" s="121"/>
      <c r="I37" s="121"/>
      <c r="J37" s="121"/>
      <c r="K37" s="121"/>
      <c r="L37" s="121"/>
      <c r="M37" s="121"/>
      <c r="N37" s="121"/>
      <c r="O37" s="64"/>
    </row>
    <row r="38" spans="5:15" ht="9.9499999999999993" customHeight="1">
      <c r="F38" s="36"/>
      <c r="K38" s="30"/>
    </row>
    <row r="39" spans="5:15" ht="18" customHeight="1">
      <c r="E39"/>
      <c r="F39" s="151" t="s">
        <v>70</v>
      </c>
    </row>
    <row r="40" spans="5:15" ht="18" customHeight="1">
      <c r="E40" s="157" t="s">
        <v>71</v>
      </c>
      <c r="F40" s="160" t="s">
        <v>271</v>
      </c>
    </row>
    <row r="41" spans="5:15" ht="18" customHeight="1">
      <c r="E41" s="157" t="s">
        <v>73</v>
      </c>
      <c r="F41" s="162" t="s">
        <v>348</v>
      </c>
    </row>
    <row r="42" spans="5:15" ht="18" customHeight="1">
      <c r="E42" s="157" t="s">
        <v>75</v>
      </c>
      <c r="F42" s="150" t="s">
        <v>100</v>
      </c>
    </row>
    <row r="43" spans="5:15" ht="18" customHeight="1">
      <c r="E43" s="157" t="s">
        <v>101</v>
      </c>
      <c r="F43" s="162" t="s">
        <v>102</v>
      </c>
    </row>
    <row r="44" spans="5:15" ht="18" customHeight="1">
      <c r="E44" s="157" t="s">
        <v>208</v>
      </c>
      <c r="F44" s="158" t="str">
        <f ca="1">CONCATENATE("Compound annual growth rate (per cent), for the period from ", $A$3 - 1, " to ", $A$3+ 5, " or for the equivalent financial years.")</f>
        <v>Compound annual growth rate (per cent), for the period from 2024 to 2030 or for the equivalent financial years.</v>
      </c>
    </row>
    <row r="45" spans="5:15" ht="18" customHeight="1">
      <c r="E45" s="157" t="s">
        <v>103</v>
      </c>
      <c r="F45" s="150" t="s">
        <v>104</v>
      </c>
    </row>
    <row r="46" spans="5:15" ht="18" customHeight="1">
      <c r="E46"/>
      <c r="F46" s="150" t="s">
        <v>365</v>
      </c>
      <c r="O46" s="30" t="s">
        <v>82</v>
      </c>
    </row>
    <row r="50" spans="6:6" ht="18" customHeight="1">
      <c r="F50" s="94"/>
    </row>
    <row r="51" spans="6:6" ht="18" customHeight="1">
      <c r="F51" s="95"/>
    </row>
  </sheetData>
  <pageMargins left="0" right="0" top="0" bottom="0" header="0" footer="0"/>
  <pageSetup paperSize="9" scale="73"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3E86-DB31-4FE9-98F7-7A8832EB4C68}">
  <sheetPr>
    <pageSetUpPr fitToPage="1"/>
  </sheetPr>
  <dimension ref="A1:O51"/>
  <sheetViews>
    <sheetView zoomScale="80" zoomScaleNormal="80" workbookViewId="0">
      <selection activeCell="N11" sqref="N11"/>
    </sheetView>
  </sheetViews>
  <sheetFormatPr defaultColWidth="10.28515625" defaultRowHeight="18" customHeight="1"/>
  <cols>
    <col min="1" max="1" width="16.7109375" style="30" customWidth="1"/>
    <col min="2" max="3" width="10.28515625" style="30"/>
    <col min="4" max="4" width="13.28515625" style="30" bestFit="1" customWidth="1"/>
    <col min="5" max="5" width="3.28515625" style="30" customWidth="1"/>
    <col min="6" max="6" width="31.5703125" style="31" customWidth="1"/>
    <col min="7" max="7" width="11" style="34" customWidth="1"/>
    <col min="8" max="14" width="14.42578125" style="34" customWidth="1"/>
    <col min="15" max="16384" width="10.28515625" style="30"/>
  </cols>
  <sheetData>
    <row r="1" spans="1:15" ht="57" customHeight="1">
      <c r="A1" s="11" t="s">
        <v>44</v>
      </c>
    </row>
    <row r="2" spans="1:15" ht="18" customHeight="1">
      <c r="A2" s="178">
        <f ca="1">TODAY()</f>
        <v>45751</v>
      </c>
    </row>
    <row r="3" spans="1:15"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5" ht="18" customHeight="1">
      <c r="A4" s="11">
        <f ca="1">MONTH(A2)</f>
        <v>4</v>
      </c>
      <c r="F4" s="36"/>
    </row>
    <row r="5" spans="1:15" ht="18" customHeight="1">
      <c r="F5" s="36"/>
    </row>
    <row r="6" spans="1:15" ht="21" customHeight="1">
      <c r="B6" s="131"/>
      <c r="C6" s="131"/>
      <c r="D6" s="132"/>
      <c r="E6" s="131"/>
      <c r="F6" s="133" t="s">
        <v>43</v>
      </c>
      <c r="G6" s="134"/>
      <c r="H6" s="134"/>
      <c r="I6" s="175"/>
      <c r="J6" s="134"/>
      <c r="K6" s="134"/>
      <c r="L6" s="134"/>
      <c r="M6" s="134"/>
      <c r="N6" s="134"/>
      <c r="O6" s="64"/>
    </row>
    <row r="7" spans="1:15" ht="20.100000000000001" customHeight="1">
      <c r="B7" s="131"/>
      <c r="C7" s="131"/>
      <c r="D7" s="132"/>
      <c r="E7" s="131"/>
      <c r="F7" s="135"/>
      <c r="G7" s="136"/>
      <c r="H7" s="137"/>
      <c r="I7" s="137"/>
      <c r="J7" s="137"/>
      <c r="K7" s="137"/>
      <c r="L7" s="154"/>
      <c r="M7" s="155"/>
      <c r="N7" s="155"/>
    </row>
    <row r="8" spans="1:15" ht="20.100000000000001" customHeight="1">
      <c r="B8" s="131"/>
      <c r="C8" s="131"/>
      <c r="D8" s="132"/>
      <c r="E8" s="131"/>
      <c r="F8" s="135"/>
      <c r="G8" s="138"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15" ht="27.95" customHeight="1">
      <c r="B9" s="132"/>
      <c r="C9" s="131"/>
      <c r="D9" s="132"/>
      <c r="E9" s="131"/>
      <c r="F9" s="139" t="s">
        <v>303</v>
      </c>
      <c r="G9" s="140"/>
      <c r="H9" s="128"/>
      <c r="I9" s="128"/>
      <c r="J9" s="128"/>
      <c r="K9" s="128"/>
      <c r="L9" s="128"/>
      <c r="M9" s="128"/>
      <c r="N9" s="128"/>
    </row>
    <row r="10" spans="1:15" ht="20.100000000000001" customHeight="1">
      <c r="C10" s="131"/>
      <c r="D10" s="131"/>
      <c r="E10" s="131"/>
      <c r="F10" s="141" t="s">
        <v>366</v>
      </c>
      <c r="G10" s="140" t="s">
        <v>367</v>
      </c>
      <c r="H10" s="116">
        <v>1292.5056523226699</v>
      </c>
      <c r="I10" s="116">
        <v>1489.6888989572201</v>
      </c>
      <c r="J10" s="116">
        <v>1715.4605135612701</v>
      </c>
      <c r="K10" s="116">
        <v>1943.8945550568601</v>
      </c>
      <c r="L10" s="116">
        <v>2148.9695384895699</v>
      </c>
      <c r="M10" s="116">
        <v>2275.30966657817</v>
      </c>
      <c r="N10" s="116">
        <v>2378.3733092756702</v>
      </c>
      <c r="O10" s="151">
        <f>((N10/H10)^(1/6)-1)*100</f>
        <v>10.698379134795077</v>
      </c>
    </row>
    <row r="11" spans="1:15" ht="27.95" customHeight="1">
      <c r="C11" s="131"/>
      <c r="D11" s="131"/>
      <c r="E11" s="131"/>
      <c r="F11" s="141" t="s">
        <v>368</v>
      </c>
      <c r="G11" s="140" t="s">
        <v>367</v>
      </c>
      <c r="H11" s="116">
        <v>1184.9994782287199</v>
      </c>
      <c r="I11" s="116">
        <v>1375.48591537479</v>
      </c>
      <c r="J11" s="116">
        <v>1570.89649883371</v>
      </c>
      <c r="K11" s="116">
        <v>1793.70288028712</v>
      </c>
      <c r="L11" s="116">
        <v>2032.2015499525501</v>
      </c>
      <c r="M11" s="116">
        <v>2228.17891782579</v>
      </c>
      <c r="N11" s="116">
        <v>2409.9371251829598</v>
      </c>
      <c r="O11" s="151">
        <f>((N11/H11)^(1/6)-1)*100</f>
        <v>12.559267665347051</v>
      </c>
    </row>
    <row r="12" spans="1:15" ht="27.95" customHeight="1">
      <c r="B12" s="132"/>
      <c r="C12" s="131"/>
      <c r="D12" s="131"/>
      <c r="E12" s="131"/>
      <c r="F12" s="141" t="s">
        <v>369</v>
      </c>
      <c r="G12" s="140"/>
      <c r="H12" s="116"/>
      <c r="I12" s="116"/>
      <c r="J12" s="116"/>
      <c r="K12" s="116"/>
      <c r="L12" s="116"/>
      <c r="M12" s="116"/>
      <c r="N12" s="116"/>
    </row>
    <row r="13" spans="1:15" ht="20.100000000000001" customHeight="1">
      <c r="B13" s="132"/>
      <c r="C13" s="131"/>
      <c r="D13" s="131"/>
      <c r="E13" s="131"/>
      <c r="F13" s="141" t="s">
        <v>231</v>
      </c>
      <c r="G13" s="140" t="s">
        <v>120</v>
      </c>
      <c r="H13" s="116">
        <v>969.65460505677902</v>
      </c>
      <c r="I13" s="116">
        <v>876.51515151515196</v>
      </c>
      <c r="J13" s="116">
        <v>925</v>
      </c>
      <c r="K13" s="116">
        <v>1075</v>
      </c>
      <c r="L13" s="116">
        <v>1200</v>
      </c>
      <c r="M13" s="116">
        <v>1275</v>
      </c>
      <c r="N13" s="116">
        <v>1300</v>
      </c>
      <c r="O13" s="151">
        <f>((N13/H13)^(1/6)-1)*100</f>
        <v>5.0076762637080607</v>
      </c>
    </row>
    <row r="14" spans="1:15" ht="20.100000000000001" customHeight="1">
      <c r="B14" s="132"/>
      <c r="C14" s="131"/>
      <c r="D14" s="131"/>
      <c r="E14" s="131"/>
      <c r="F14" s="141" t="s">
        <v>232</v>
      </c>
      <c r="G14" s="142" t="s">
        <v>120</v>
      </c>
      <c r="H14" s="116">
        <v>989.04769715791497</v>
      </c>
      <c r="I14" s="116">
        <v>876.51515151515298</v>
      </c>
      <c r="J14" s="116">
        <v>906.40065848783001</v>
      </c>
      <c r="K14" s="116">
        <v>1031.66793893876</v>
      </c>
      <c r="L14" s="116">
        <v>1127.68850032554</v>
      </c>
      <c r="M14" s="116">
        <v>1173.26070679072</v>
      </c>
      <c r="N14" s="116">
        <v>1171.3970591233899</v>
      </c>
      <c r="O14" s="151">
        <f>((N14/H14)^(1/6)-1)*100</f>
        <v>2.8603068457718983</v>
      </c>
    </row>
    <row r="15" spans="1:15" ht="20.100000000000001" customHeight="1">
      <c r="B15" s="132"/>
      <c r="C15" s="131"/>
      <c r="D15" s="131"/>
      <c r="E15" s="131"/>
      <c r="F15" s="141" t="s">
        <v>370</v>
      </c>
      <c r="G15" s="142"/>
      <c r="H15" s="116"/>
      <c r="I15" s="116"/>
      <c r="J15" s="116"/>
      <c r="K15" s="116"/>
      <c r="L15" s="116"/>
      <c r="M15" s="116"/>
      <c r="N15" s="116"/>
    </row>
    <row r="16" spans="1:15" ht="20.100000000000001" customHeight="1">
      <c r="B16" s="132"/>
      <c r="C16" s="131"/>
      <c r="D16" s="131"/>
      <c r="E16" s="131"/>
      <c r="F16" s="141" t="s">
        <v>231</v>
      </c>
      <c r="G16" s="140" t="s">
        <v>120</v>
      </c>
      <c r="H16" s="116">
        <v>12129.1388880634</v>
      </c>
      <c r="I16" s="116">
        <v>10541.5904545455</v>
      </c>
      <c r="J16" s="116">
        <v>12500</v>
      </c>
      <c r="K16" s="116">
        <v>14500</v>
      </c>
      <c r="L16" s="116">
        <v>16500</v>
      </c>
      <c r="M16" s="116">
        <v>17000</v>
      </c>
      <c r="N16" s="116">
        <v>17750</v>
      </c>
      <c r="O16" s="151">
        <f>((N16/H16)^(1/6)-1)*100</f>
        <v>6.5519490022429849</v>
      </c>
    </row>
    <row r="17" spans="2:15" ht="15">
      <c r="B17" s="132"/>
      <c r="F17" s="141" t="s">
        <v>371</v>
      </c>
      <c r="G17" s="142" t="s">
        <v>120</v>
      </c>
      <c r="H17" s="166">
        <v>12371.7216658247</v>
      </c>
      <c r="I17" s="166">
        <v>10541.5904545455</v>
      </c>
      <c r="J17" s="166">
        <v>12248.6575471328</v>
      </c>
      <c r="K17" s="166">
        <v>13915.5210368484</v>
      </c>
      <c r="L17" s="116">
        <v>15505.7168794762</v>
      </c>
      <c r="M17" s="116">
        <v>15643.476090542999</v>
      </c>
      <c r="N17" s="116">
        <v>15994.0752303385</v>
      </c>
      <c r="O17" s="151">
        <f>((N17/H17)^(1/6)-1)*100</f>
        <v>4.3729997591960501</v>
      </c>
    </row>
    <row r="18" spans="2:15" ht="15">
      <c r="B18" s="132"/>
      <c r="C18" s="131"/>
      <c r="D18" s="131"/>
      <c r="E18" s="131"/>
      <c r="F18" s="141"/>
      <c r="G18" s="140"/>
      <c r="H18" s="128"/>
      <c r="I18" s="128"/>
      <c r="J18" s="128"/>
      <c r="K18" s="128"/>
      <c r="L18" s="128"/>
      <c r="M18" s="128"/>
      <c r="N18" s="128"/>
    </row>
    <row r="19" spans="2:15" ht="15">
      <c r="B19" s="132"/>
      <c r="C19" s="131"/>
      <c r="D19" s="131"/>
      <c r="E19" s="131"/>
      <c r="F19" s="141"/>
      <c r="G19" s="140"/>
      <c r="H19" s="180" t="str">
        <f ca="1">CONCATENATE(H$3-1,"–",RIGHT(H$3,2))</f>
        <v>2023–24</v>
      </c>
      <c r="I19" s="180" t="str">
        <f t="shared" ref="I19:N19" ca="1" si="6">CONCATENATE(I$3-1,"–",RIGHT(I$3,2))</f>
        <v>2024–25</v>
      </c>
      <c r="J19" s="180" t="str">
        <f t="shared" ca="1" si="6"/>
        <v>2025–26</v>
      </c>
      <c r="K19" s="180" t="str">
        <f t="shared" ca="1" si="6"/>
        <v>2026–27</v>
      </c>
      <c r="L19" s="180" t="str">
        <f t="shared" ca="1" si="6"/>
        <v>2027–28</v>
      </c>
      <c r="M19" s="180" t="str">
        <f t="shared" ca="1" si="6"/>
        <v>2028–29</v>
      </c>
      <c r="N19" s="180" t="str">
        <f t="shared" ca="1" si="6"/>
        <v>2029–30</v>
      </c>
    </row>
    <row r="20" spans="2:15" ht="15">
      <c r="B20" s="132"/>
      <c r="C20" s="131"/>
      <c r="D20" s="131"/>
      <c r="E20" s="131"/>
      <c r="F20" s="141"/>
      <c r="G20" s="142"/>
      <c r="H20" s="128"/>
      <c r="I20" s="128"/>
      <c r="J20" s="128"/>
      <c r="K20" s="128"/>
      <c r="L20" s="128"/>
      <c r="M20" s="128"/>
      <c r="N20" s="128"/>
    </row>
    <row r="21" spans="2:15" ht="15">
      <c r="B21" s="132"/>
      <c r="C21" s="131"/>
      <c r="D21" s="131"/>
      <c r="E21" s="131"/>
      <c r="F21" s="141"/>
      <c r="G21" s="140"/>
      <c r="H21" s="128"/>
      <c r="I21" s="128"/>
      <c r="J21" s="128"/>
      <c r="K21" s="128"/>
      <c r="L21" s="128"/>
      <c r="M21" s="128"/>
      <c r="N21" s="128"/>
      <c r="O21" s="64"/>
    </row>
    <row r="22" spans="2:15" ht="18" customHeight="1">
      <c r="B22" s="132"/>
      <c r="C22" s="131"/>
      <c r="D22" s="131"/>
      <c r="E22" s="131"/>
      <c r="F22" s="143"/>
      <c r="G22" s="137"/>
      <c r="H22" s="137"/>
      <c r="I22" s="137"/>
      <c r="J22" s="137"/>
      <c r="K22" s="137"/>
      <c r="L22" s="154"/>
      <c r="M22" s="155"/>
      <c r="N22" s="155"/>
    </row>
    <row r="23" spans="2:15" ht="20.100000000000001" customHeight="1">
      <c r="B23" s="132"/>
      <c r="C23" s="131"/>
      <c r="D23" s="131"/>
      <c r="E23" s="131"/>
      <c r="F23" s="141" t="s">
        <v>48</v>
      </c>
      <c r="G23" s="138" t="s">
        <v>92</v>
      </c>
      <c r="H23" s="50" t="str">
        <f ca="1">CONCATENATE(H$3-1,"–",RIGHT(H$3,2))</f>
        <v>2023–24</v>
      </c>
      <c r="I23" s="50" t="str">
        <f ca="1">CONCATENATE(CONCATENATE(I$3-1,"–",RIGHT(I$3,2)),IF($A$4&gt;6,""," f"))</f>
        <v>2024–25 f</v>
      </c>
      <c r="J23" s="50" t="str">
        <f ca="1">CONCATENATE(CONCATENATE(J$3-1,"–",RIGHT(J$3,2))," f")</f>
        <v>2025–26 f</v>
      </c>
      <c r="K23" s="50" t="str">
        <f ca="1">CONCATENATE(CONCATENATE(K$3-1,"–",RIGHT(K$3,2))," f")</f>
        <v>2026–27 f</v>
      </c>
      <c r="L23" s="50" t="str">
        <f ca="1">CONCATENATE(CONCATENATE(L$3-1,"–",RIGHT(L$3,2))," z")</f>
        <v>2027–28 z</v>
      </c>
      <c r="M23" s="50" t="str">
        <f t="shared" ref="M23:N23" ca="1" si="7">CONCATENATE(CONCATENATE(M$3-1,"–",RIGHT(M$3,2))," z")</f>
        <v>2028–29 z</v>
      </c>
      <c r="N23" s="50" t="str">
        <f t="shared" ca="1" si="7"/>
        <v>2029–30 z</v>
      </c>
      <c r="O23" s="49" t="s">
        <v>190</v>
      </c>
    </row>
    <row r="24" spans="2:15" ht="20.100000000000001" customHeight="1">
      <c r="B24" s="132"/>
      <c r="C24" s="131"/>
      <c r="D24" s="131"/>
      <c r="E24" s="131"/>
      <c r="F24" s="144" t="s">
        <v>53</v>
      </c>
      <c r="G24" s="140"/>
      <c r="H24" s="128"/>
      <c r="I24" s="128"/>
      <c r="J24" s="128"/>
      <c r="K24" s="128"/>
      <c r="L24" s="128"/>
      <c r="M24" s="128"/>
      <c r="N24" s="128"/>
    </row>
    <row r="25" spans="2:15" ht="20.100000000000001" customHeight="1">
      <c r="B25" s="132"/>
      <c r="C25" s="131"/>
      <c r="D25" s="131"/>
      <c r="E25" s="131"/>
      <c r="F25" s="145" t="s">
        <v>197</v>
      </c>
      <c r="G25" s="140"/>
      <c r="H25" s="128"/>
      <c r="I25" s="128"/>
      <c r="J25" s="128"/>
      <c r="K25" s="128"/>
      <c r="L25" s="128"/>
      <c r="M25" s="128"/>
      <c r="N25" s="128"/>
    </row>
    <row r="26" spans="2:15" ht="20.100000000000001" customHeight="1">
      <c r="B26" s="132"/>
      <c r="C26" s="131"/>
      <c r="D26" s="131"/>
      <c r="E26" s="131"/>
      <c r="F26" s="145" t="s">
        <v>372</v>
      </c>
      <c r="G26" s="140" t="s">
        <v>367</v>
      </c>
      <c r="H26" s="116">
        <v>417.63898630211202</v>
      </c>
      <c r="I26" s="116">
        <v>467.16989237803</v>
      </c>
      <c r="J26" s="116">
        <v>498.89818991915701</v>
      </c>
      <c r="K26" s="116">
        <v>523.54788580855995</v>
      </c>
      <c r="L26" s="116">
        <v>577.82332494000002</v>
      </c>
      <c r="M26" s="116">
        <v>577.82332494000002</v>
      </c>
      <c r="N26" s="116">
        <v>577.82332494000002</v>
      </c>
      <c r="O26" s="151">
        <f t="shared" ref="O26" si="8">((N26/H26)^(1/6)-1)*100</f>
        <v>5.5599087197915731</v>
      </c>
    </row>
    <row r="27" spans="2:15" ht="20.100000000000001" customHeight="1">
      <c r="B27" s="132"/>
      <c r="C27" s="131"/>
      <c r="D27" s="131"/>
      <c r="E27" s="131"/>
      <c r="F27" s="145" t="s">
        <v>244</v>
      </c>
      <c r="G27" s="140"/>
      <c r="H27" s="116"/>
      <c r="I27" s="116"/>
      <c r="J27" s="116"/>
      <c r="K27" s="116"/>
      <c r="L27" s="116"/>
      <c r="M27" s="116"/>
      <c r="N27" s="116"/>
    </row>
    <row r="28" spans="2:15" ht="20.100000000000001" customHeight="1">
      <c r="B28" s="132"/>
      <c r="C28" s="131"/>
      <c r="D28" s="131"/>
      <c r="E28" s="131"/>
      <c r="F28" s="145" t="s">
        <v>373</v>
      </c>
      <c r="G28" s="140" t="s">
        <v>109</v>
      </c>
      <c r="H28" s="116">
        <v>3667.5709570999998</v>
      </c>
      <c r="I28" s="116">
        <v>3976.5953866666669</v>
      </c>
      <c r="J28" s="116">
        <v>4232.4993946559998</v>
      </c>
      <c r="K28" s="116">
        <v>4438.7509719728641</v>
      </c>
      <c r="L28" s="116">
        <v>4848</v>
      </c>
      <c r="M28" s="116">
        <v>4848</v>
      </c>
      <c r="N28" s="116">
        <v>4848</v>
      </c>
      <c r="O28" s="151">
        <f t="shared" ref="O28:O29" si="9">((N28/H28)^(1/6)-1)*100</f>
        <v>4.7604481724703662</v>
      </c>
    </row>
    <row r="29" spans="2:15" ht="20.100000000000001" customHeight="1">
      <c r="B29" s="132"/>
      <c r="C29" s="131"/>
      <c r="D29" s="131"/>
      <c r="E29" s="131"/>
      <c r="F29" s="141" t="s">
        <v>374</v>
      </c>
      <c r="G29" s="140" t="s">
        <v>109</v>
      </c>
      <c r="H29" s="116">
        <v>9.3714559999999985</v>
      </c>
      <c r="I29" s="116">
        <v>22.270491164000003</v>
      </c>
      <c r="J29" s="116">
        <v>64.324816937029993</v>
      </c>
      <c r="K29" s="116">
        <v>81.599999999999994</v>
      </c>
      <c r="L29" s="116">
        <v>81.599999999999994</v>
      </c>
      <c r="M29" s="116">
        <v>81.599999999999994</v>
      </c>
      <c r="N29" s="116">
        <v>81.599999999999994</v>
      </c>
      <c r="O29" s="151">
        <f t="shared" si="9"/>
        <v>43.432372264377285</v>
      </c>
    </row>
    <row r="30" spans="2:15" ht="20.100000000000001" customHeight="1">
      <c r="B30" s="132"/>
      <c r="C30" s="131"/>
      <c r="D30" s="131"/>
      <c r="E30" s="131"/>
      <c r="F30" s="141" t="s">
        <v>347</v>
      </c>
      <c r="G30" s="142"/>
      <c r="H30" s="116"/>
      <c r="I30" s="116"/>
      <c r="J30" s="116"/>
      <c r="K30" s="116"/>
      <c r="L30" s="116"/>
      <c r="M30" s="116"/>
      <c r="N30" s="116"/>
    </row>
    <row r="31" spans="2:15" ht="20.100000000000001" customHeight="1">
      <c r="B31" s="132"/>
      <c r="C31" s="131"/>
      <c r="D31" s="131"/>
      <c r="E31" s="131"/>
      <c r="F31" s="145" t="s">
        <v>373</v>
      </c>
      <c r="G31" s="142" t="s">
        <v>96</v>
      </c>
      <c r="H31" s="116">
        <v>9727.1880560000009</v>
      </c>
      <c r="I31" s="116">
        <v>4591.55787587737</v>
      </c>
      <c r="J31" s="116">
        <v>4990.80643295345</v>
      </c>
      <c r="K31" s="116">
        <v>5416.8861712266598</v>
      </c>
      <c r="L31" s="116">
        <v>6760.57543966499</v>
      </c>
      <c r="M31" s="116">
        <v>7002.7998030216604</v>
      </c>
      <c r="N31" s="116">
        <v>7232.8686874887799</v>
      </c>
      <c r="O31" s="151">
        <f t="shared" ref="O31:O34" si="10">((N31/H31)^(1/6)-1)*100</f>
        <v>-4.8182077797235934</v>
      </c>
    </row>
    <row r="32" spans="2:15" ht="20.100000000000001" customHeight="1">
      <c r="B32" s="132"/>
      <c r="C32" s="131"/>
      <c r="D32" s="131"/>
      <c r="E32" s="131"/>
      <c r="F32" s="141" t="s">
        <v>375</v>
      </c>
      <c r="G32" s="142" t="s">
        <v>96</v>
      </c>
      <c r="H32" s="116">
        <v>144.05965460887401</v>
      </c>
      <c r="I32" s="116">
        <v>342.51053858547198</v>
      </c>
      <c r="J32" s="116">
        <v>1142.6411031642799</v>
      </c>
      <c r="K32" s="116">
        <v>1616.6682455699899</v>
      </c>
      <c r="L32" s="116">
        <v>1800.1276601904401</v>
      </c>
      <c r="M32" s="116">
        <v>1920.11495243852</v>
      </c>
      <c r="N32" s="116">
        <v>1895.5887390472201</v>
      </c>
      <c r="O32" s="151">
        <f t="shared" si="10"/>
        <v>53.650375215375703</v>
      </c>
    </row>
    <row r="33" spans="2:15" ht="20.100000000000001" customHeight="1">
      <c r="B33" s="132"/>
      <c r="C33" s="131"/>
      <c r="D33" s="131"/>
      <c r="E33" s="131"/>
      <c r="F33" s="141" t="s">
        <v>376</v>
      </c>
      <c r="G33" s="142" t="s">
        <v>96</v>
      </c>
      <c r="H33" s="116">
        <v>9995.80201660887</v>
      </c>
      <c r="I33" s="116">
        <v>5163.7948594628497</v>
      </c>
      <c r="J33" s="116">
        <v>6349.4485521177303</v>
      </c>
      <c r="K33" s="116">
        <v>7249.5554327966602</v>
      </c>
      <c r="L33" s="116">
        <v>8776.7041158554293</v>
      </c>
      <c r="M33" s="116">
        <v>9138.9157714601697</v>
      </c>
      <c r="N33" s="116">
        <v>9344.4584425360099</v>
      </c>
      <c r="O33" s="151">
        <f t="shared" si="10"/>
        <v>-1.1167462207799073</v>
      </c>
    </row>
    <row r="34" spans="2:15" ht="27.95" customHeight="1">
      <c r="C34" s="131"/>
      <c r="D34" s="131"/>
      <c r="E34" s="131"/>
      <c r="F34" s="141" t="s">
        <v>377</v>
      </c>
      <c r="G34" s="142" t="s">
        <v>96</v>
      </c>
      <c r="H34" s="116">
        <v>10247.646576986401</v>
      </c>
      <c r="I34" s="116">
        <v>5163.7948594628497</v>
      </c>
      <c r="J34" s="116">
        <v>6143.6716142138002</v>
      </c>
      <c r="K34" s="116">
        <v>6822.8130344684696</v>
      </c>
      <c r="L34" s="116">
        <v>8058.6016344589598</v>
      </c>
      <c r="M34" s="116">
        <v>8186.5145754485502</v>
      </c>
      <c r="N34" s="116">
        <v>8166.4749877650902</v>
      </c>
      <c r="O34" s="151">
        <f t="shared" si="10"/>
        <v>-3.7128313793009737</v>
      </c>
    </row>
    <row r="35" spans="2:15" ht="20.100000000000001" customHeight="1">
      <c r="B35" s="132"/>
      <c r="C35" s="131"/>
      <c r="D35" s="131"/>
      <c r="E35" s="131"/>
      <c r="F35" s="146"/>
      <c r="G35" s="147" t="s">
        <v>48</v>
      </c>
      <c r="H35" s="147"/>
      <c r="I35" s="147"/>
      <c r="J35" s="147"/>
      <c r="K35" s="147"/>
      <c r="L35" s="148"/>
      <c r="M35" s="147"/>
      <c r="N35" s="147"/>
    </row>
    <row r="36" spans="2:15" ht="20.100000000000001" customHeight="1">
      <c r="B36" s="132"/>
      <c r="C36" s="131"/>
      <c r="D36" s="131"/>
      <c r="E36" s="131"/>
      <c r="F36" s="141"/>
      <c r="G36" s="142" t="s">
        <v>48</v>
      </c>
      <c r="H36" s="142"/>
      <c r="I36" s="142"/>
      <c r="J36" s="142"/>
      <c r="K36" s="132"/>
      <c r="L36" s="142"/>
      <c r="M36" s="142"/>
      <c r="N36" s="142"/>
    </row>
    <row r="37" spans="2:15" ht="18" customHeight="1">
      <c r="B37" s="132"/>
      <c r="C37" s="131"/>
      <c r="D37" s="131"/>
      <c r="E37" s="131"/>
      <c r="F37" s="151" t="s">
        <v>70</v>
      </c>
      <c r="G37" s="142"/>
      <c r="H37" s="142"/>
      <c r="I37" s="142"/>
      <c r="J37" s="142"/>
      <c r="K37" s="142"/>
      <c r="L37" s="142"/>
      <c r="M37" s="142"/>
      <c r="N37" s="142"/>
    </row>
    <row r="38" spans="2:15" ht="18" customHeight="1">
      <c r="B38" s="132"/>
      <c r="C38" s="131"/>
      <c r="D38" s="131"/>
      <c r="E38" s="164" t="s">
        <v>71</v>
      </c>
      <c r="F38" s="31" t="s">
        <v>117</v>
      </c>
      <c r="G38" s="142"/>
      <c r="H38" s="142"/>
      <c r="I38" s="142"/>
      <c r="J38" s="142"/>
      <c r="K38" s="142"/>
      <c r="L38" s="142"/>
      <c r="M38" s="142"/>
      <c r="N38" s="142"/>
    </row>
    <row r="39" spans="2:15" ht="18" customHeight="1">
      <c r="B39" s="132"/>
      <c r="C39" s="131"/>
      <c r="D39" s="131"/>
      <c r="E39" s="164" t="s">
        <v>73</v>
      </c>
      <c r="F39" s="31" t="s">
        <v>378</v>
      </c>
      <c r="G39" s="142"/>
      <c r="H39" s="142"/>
      <c r="I39" s="142"/>
      <c r="J39" s="142"/>
      <c r="K39" s="142"/>
      <c r="L39" s="142"/>
      <c r="M39" s="142"/>
      <c r="N39" s="142"/>
    </row>
    <row r="40" spans="2:15" ht="18" customHeight="1">
      <c r="B40" s="132"/>
      <c r="C40" s="131"/>
      <c r="D40" s="131"/>
      <c r="E40" s="164" t="s">
        <v>75</v>
      </c>
      <c r="F40" s="31" t="s">
        <v>379</v>
      </c>
      <c r="G40" s="142"/>
      <c r="H40" s="142"/>
      <c r="I40" s="142"/>
      <c r="J40" s="142"/>
      <c r="K40" s="142"/>
      <c r="L40" s="142"/>
      <c r="M40" s="142"/>
      <c r="N40" s="142"/>
    </row>
    <row r="41" spans="2:15" ht="18" customHeight="1">
      <c r="B41" s="132"/>
      <c r="C41" s="131"/>
      <c r="D41" s="131"/>
      <c r="E41" s="164" t="s">
        <v>77</v>
      </c>
      <c r="F41" s="58" t="s">
        <v>380</v>
      </c>
      <c r="G41" s="142"/>
      <c r="H41" s="142"/>
      <c r="I41" s="142"/>
      <c r="J41" s="142"/>
      <c r="K41" s="142"/>
      <c r="L41" s="142"/>
      <c r="M41" s="142"/>
      <c r="N41" s="142"/>
    </row>
    <row r="42" spans="2:15" ht="18" customHeight="1">
      <c r="B42" s="131"/>
      <c r="C42" s="131"/>
      <c r="D42" s="131"/>
      <c r="E42" s="84" t="s">
        <v>79</v>
      </c>
      <c r="F42" s="31" t="s">
        <v>381</v>
      </c>
      <c r="I42" s="142"/>
      <c r="J42" s="142"/>
      <c r="K42" s="142"/>
      <c r="L42" s="142"/>
      <c r="M42" s="142"/>
      <c r="N42" s="142"/>
    </row>
    <row r="43" spans="2:15" ht="18" customHeight="1">
      <c r="B43" s="131"/>
      <c r="C43" s="131"/>
      <c r="D43" s="131"/>
      <c r="E43" s="164" t="s">
        <v>101</v>
      </c>
      <c r="F43" s="31" t="s">
        <v>102</v>
      </c>
      <c r="G43" s="142"/>
      <c r="H43" s="142"/>
      <c r="I43" s="142"/>
      <c r="J43" s="142"/>
      <c r="K43" s="142"/>
      <c r="L43" s="142"/>
      <c r="M43" s="142"/>
      <c r="N43" s="142"/>
    </row>
    <row r="44" spans="2:15" ht="18" customHeight="1">
      <c r="B44" s="131"/>
      <c r="C44" s="131"/>
      <c r="D44" s="131"/>
      <c r="E44" s="164" t="s">
        <v>207</v>
      </c>
      <c r="F44" s="58" t="s">
        <v>382</v>
      </c>
      <c r="G44" s="142"/>
      <c r="H44" s="142"/>
      <c r="I44" s="142"/>
      <c r="J44" s="142"/>
      <c r="K44" s="142"/>
      <c r="L44" s="142"/>
      <c r="M44" s="142"/>
      <c r="N44" s="142"/>
    </row>
    <row r="45" spans="2:15" ht="18" customHeight="1">
      <c r="B45" s="131"/>
      <c r="C45" s="131"/>
      <c r="D45" s="131"/>
      <c r="E45" s="164" t="s">
        <v>250</v>
      </c>
      <c r="F45" s="31" t="s">
        <v>100</v>
      </c>
      <c r="G45" s="142"/>
      <c r="H45" s="142"/>
      <c r="I45" s="142"/>
      <c r="J45" s="142"/>
      <c r="K45" s="142"/>
      <c r="L45" s="142"/>
      <c r="M45" s="142"/>
      <c r="N45" s="142"/>
    </row>
    <row r="46" spans="2:15" ht="18" customHeight="1">
      <c r="E46" s="164" t="s">
        <v>383</v>
      </c>
      <c r="F46" s="163" t="s">
        <v>384</v>
      </c>
      <c r="G46" s="142"/>
      <c r="H46" s="142"/>
    </row>
    <row r="47" spans="2:15" ht="18" customHeight="1">
      <c r="F47" s="158" t="s">
        <v>385</v>
      </c>
    </row>
    <row r="51" spans="8:12" ht="18" customHeight="1">
      <c r="H51" s="52"/>
      <c r="I51" s="52"/>
      <c r="L51" s="55"/>
    </row>
  </sheetData>
  <pageMargins left="0" right="0" top="0" bottom="0" header="0" footer="0"/>
  <pageSetup paperSize="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E5247541893043A720F5C959CEA21B" ma:contentTypeVersion="18" ma:contentTypeDescription="Create a new document." ma:contentTypeScope="" ma:versionID="1fbe0037c586cf7d49ba4b1e8701d7a3">
  <xsd:schema xmlns:xsd="http://www.w3.org/2001/XMLSchema" xmlns:xs="http://www.w3.org/2001/XMLSchema" xmlns:p="http://schemas.microsoft.com/office/2006/metadata/properties" xmlns:ns1="http://schemas.microsoft.com/sharepoint/v3" xmlns:ns2="d36a44a6-7a6d-4925-98a0-9ece5bae57c2" xmlns:ns3="0109c6c5-061b-4639-9b46-f87782dc68c1" targetNamespace="http://schemas.microsoft.com/office/2006/metadata/properties" ma:root="true" ma:fieldsID="3bffcc575dc7df2afe63ab71dad72005" ns1:_="" ns2:_="" ns3:_="">
    <xsd:import namespace="http://schemas.microsoft.com/sharepoint/v3"/>
    <xsd:import namespace="d36a44a6-7a6d-4925-98a0-9ece5bae57c2"/>
    <xsd:import namespace="0109c6c5-061b-4639-9b46-f87782dc68c1"/>
    <xsd:element name="properties">
      <xsd:complexType>
        <xsd:sequence>
          <xsd:element name="documentManagement">
            <xsd:complexType>
              <xsd:all>
                <xsd:element ref="ns2:h42aa9c60cfa482d8b4de6eb6c8d2fb6" minOccurs="0"/>
                <xsd:element ref="ns2:TaxCatchAll" minOccurs="0"/>
                <xsd:element ref="ns2:dd326b931403402f8c9d5aabd5acdb8a" minOccurs="0"/>
                <xsd:element ref="ns2:o7a6146050cb4d09976ab0424b714f41" minOccurs="0"/>
                <xsd:element ref="ns2:ddffa408cd124556aef03346ff160801" minOccurs="0"/>
                <xsd:element ref="ns1:Comments" minOccurs="0"/>
                <xsd:element ref="ns2:fad64e8b518f4538849bcd522337fa3c" minOccurs="0"/>
                <xsd:element ref="ns2:k7af13daf7364902a7d396a0c47040b9"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6a44a6-7a6d-4925-98a0-9ece5bae57c2" elementFormDefault="qualified">
    <xsd:import namespace="http://schemas.microsoft.com/office/2006/documentManagement/types"/>
    <xsd:import namespace="http://schemas.microsoft.com/office/infopath/2007/PartnerControls"/>
    <xsd:element name="h42aa9c60cfa482d8b4de6eb6c8d2fb6" ma:index="9" ma:taxonomy="true" ma:internalName="h42aa9c60cfa482d8b4de6eb6c8d2fb6" ma:taxonomyFieldName="Stratus_DocumentType" ma:displayName="Document Type" ma:fieldId="{142aa9c6-0cfa-482d-8b4d-e6eb6c8d2fb6}"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ffe50a2-2339-4473-b156-1efda26cf960}" ma:internalName="TaxCatchAll" ma:showField="CatchAllData" ma:web="d36a44a6-7a6d-4925-98a0-9ece5bae57c2">
      <xsd:complexType>
        <xsd:complexContent>
          <xsd:extension base="dms:MultiChoiceLookup">
            <xsd:sequence>
              <xsd:element name="Value" type="dms:Lookup" maxOccurs="unbounded" minOccurs="0" nillable="true"/>
            </xsd:sequence>
          </xsd:extension>
        </xsd:complexContent>
      </xsd:complexType>
    </xsd:element>
    <xsd:element name="dd326b931403402f8c9d5aabd5acdb8a" ma:index="12" nillable="true" ma:taxonomy="true" ma:internalName="dd326b931403402f8c9d5aabd5acdb8a" ma:taxonomyFieldName="Stratus_WorkActivity" ma:displayName="Work Activity" ma:fieldId="{dd326b93-1403-402f-8c9d-5aabd5acdb8a}"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o7a6146050cb4d09976ab0424b714f41" ma:index="14" ma:taxonomy="true" ma:internalName="o7a6146050cb4d09976ab0424b714f41" ma:taxonomyFieldName="Stratus_SecurityClassification" ma:displayName="Security Classification" ma:fieldId="{87a61460-50cb-4d09-976a-b0424b714f41}"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ddffa408cd124556aef03346ff160801" ma:index="16" nillable="true" ma:taxonomy="true" ma:internalName="ddffa408cd124556aef03346ff160801" ma:taxonomyFieldName="Stratus_Year" ma:displayName="Year" ma:fieldId="{ddffa408-cd12-4556-aef0-3346ff160801}"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fad64e8b518f4538849bcd522337fa3c" ma:index="19" nillable="true" ma:taxonomy="true" ma:internalName="fad64e8b518f4538849bcd522337fa3c" ma:taxonomyFieldName="Stratus_Period" ma:displayName="Period" ma:fieldId="{fad64e8b-518f-4538-849b-cd522337fa3c}" ma:sspId="b6206a2c-5ee7-4d50-b3ee-2668e744af9d" ma:termSetId="eb38fd5c-df3a-44fb-80aa-6fe2b05c1e45" ma:anchorId="00000000-0000-0000-0000-000000000000" ma:open="false" ma:isKeyword="false">
      <xsd:complexType>
        <xsd:sequence>
          <xsd:element ref="pc:Terms" minOccurs="0" maxOccurs="1"/>
        </xsd:sequence>
      </xsd:complexType>
    </xsd:element>
    <xsd:element name="k7af13daf7364902a7d396a0c47040b9" ma:index="21" nillable="true" ma:taxonomy="true" ma:internalName="k7af13daf7364902a7d396a0c47040b9" ma:taxonomyFieldName="Stratus_CommodityType" ma:displayName="Commodity Type" ma:default="" ma:fieldId="{47af13da-f736-4902-a7d3-96a0c47040b9}" ma:taxonomyMulti="true" ma:sspId="b6206a2c-5ee7-4d50-b3ee-2668e744af9d" ma:termSetId="2193b37f-a0e8-45c2-bb4f-5b46095896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09c6c5-061b-4639-9b46-f87782dc68c1"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d36a44a6-7a6d-4925-98a0-9ece5bae57c2">
      <Value>272</Value>
      <Value>10</Value>
      <Value>36</Value>
      <Value>253</Value>
    </TaxCatchAll>
    <ddffa408cd124556aef03346ff160801 xmlns="d36a44a6-7a6d-4925-98a0-9ece5bae57c2">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8041af35-a667-4dbf-91fa-b116fc08c536</TermId>
        </TermInfo>
      </Terms>
    </ddffa408cd124556aef03346ff160801>
    <dd326b931403402f8c9d5aabd5acdb8a xmlns="d36a44a6-7a6d-4925-98a0-9ece5bae57c2">
      <Terms xmlns="http://schemas.microsoft.com/office/infopath/2007/PartnerControls"/>
    </dd326b931403402f8c9d5aabd5acdb8a>
    <fad64e8b518f4538849bcd522337fa3c xmlns="d36a44a6-7a6d-4925-98a0-9ece5bae57c2">
      <Terms xmlns="http://schemas.microsoft.com/office/infopath/2007/PartnerControls">
        <TermInfo xmlns="http://schemas.microsoft.com/office/infopath/2007/PartnerControls">
          <TermName xmlns="http://schemas.microsoft.com/office/infopath/2007/PartnerControls">Q1</TermName>
          <TermId xmlns="http://schemas.microsoft.com/office/infopath/2007/PartnerControls">a64cf4b5-def2-4db1-9f75-773616c3102e</TermId>
        </TermInfo>
      </Terms>
    </fad64e8b518f4538849bcd522337fa3c>
    <h42aa9c60cfa482d8b4de6eb6c8d2fb6 xmlns="d36a44a6-7a6d-4925-98a0-9ece5bae57c2">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daf85689-7482-475a-8b6e-557d36529ea2</TermId>
        </TermInfo>
      </Terms>
    </h42aa9c60cfa482d8b4de6eb6c8d2fb6>
    <k7af13daf7364902a7d396a0c47040b9 xmlns="d36a44a6-7a6d-4925-98a0-9ece5bae57c2">
      <Terms xmlns="http://schemas.microsoft.com/office/infopath/2007/PartnerControls"/>
    </k7af13daf7364902a7d396a0c47040b9>
    <o7a6146050cb4d09976ab0424b714f41 xmlns="d36a44a6-7a6d-4925-98a0-9ece5bae57c2">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92ecd0c5-78b3-45d0-8fcd-907c8033822d</TermId>
        </TermInfo>
      </Terms>
    </o7a6146050cb4d09976ab0424b714f41>
  </documentManagement>
</p:properties>
</file>

<file path=customXml/itemProps1.xml><?xml version="1.0" encoding="utf-8"?>
<ds:datastoreItem xmlns:ds="http://schemas.openxmlformats.org/officeDocument/2006/customXml" ds:itemID="{9D921AEF-1139-40CF-BE1E-567913933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6a44a6-7a6d-4925-98a0-9ece5bae57c2"/>
    <ds:schemaRef ds:uri="0109c6c5-061b-4639-9b46-f87782dc6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9C3CD-0E09-45A5-A877-91D46E1F8C27}">
  <ds:schemaRefs>
    <ds:schemaRef ds:uri="http://schemas.microsoft.com/sharepoint/v3/contenttype/forms"/>
  </ds:schemaRefs>
</ds:datastoreItem>
</file>

<file path=customXml/itemProps3.xml><?xml version="1.0" encoding="utf-8"?>
<ds:datastoreItem xmlns:ds="http://schemas.openxmlformats.org/officeDocument/2006/customXml" ds:itemID="{C98F0D69-95D6-4EEB-AFD2-D6F11FBD77BA}">
  <ds:schemaRefs>
    <ds:schemaRef ds:uri="http://schemas.microsoft.com/PowerBIAddIn"/>
  </ds:schemaRefs>
</ds:datastoreItem>
</file>

<file path=customXml/itemProps4.xml><?xml version="1.0" encoding="utf-8"?>
<ds:datastoreItem xmlns:ds="http://schemas.openxmlformats.org/officeDocument/2006/customXml" ds:itemID="{7EDDFD0E-D380-468B-A96D-1CDB83BD5351}">
  <ds:schemaRefs>
    <ds:schemaRef ds:uri="http://www.w3.org/XML/1998/namespace"/>
    <ds:schemaRef ds:uri="d36a44a6-7a6d-4925-98a0-9ece5bae57c2"/>
    <ds:schemaRef ds:uri="http://purl.org/dc/dcmitype/"/>
    <ds:schemaRef ds:uri="http://schemas.microsoft.com/office/2006/metadata/properties"/>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0109c6c5-061b-4639-9b46-f87782dc68c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About</vt:lpstr>
      <vt:lpstr>Contents</vt:lpstr>
      <vt:lpstr>World macro</vt:lpstr>
      <vt:lpstr>Aus macro</vt:lpstr>
      <vt:lpstr>Commodity sector</vt:lpstr>
      <vt:lpstr>Selected exports</vt:lpstr>
      <vt:lpstr>Quarterly prices</vt:lpstr>
      <vt:lpstr>Quarterly export volumes</vt:lpstr>
      <vt:lpstr>Quarterly export values</vt:lpstr>
      <vt:lpstr>Steel-making</vt:lpstr>
      <vt:lpstr>Steel-making steel</vt:lpstr>
      <vt:lpstr>Steel-making iron ore</vt:lpstr>
      <vt:lpstr>Steel-making met coal</vt:lpstr>
      <vt:lpstr>Thermal coal</vt:lpstr>
      <vt:lpstr>Oil</vt:lpstr>
      <vt:lpstr>Gas</vt:lpstr>
      <vt:lpstr>Uranium</vt:lpstr>
      <vt:lpstr>Gold</vt:lpstr>
      <vt:lpstr>Aluminium</vt:lpstr>
      <vt:lpstr>Copper</vt:lpstr>
      <vt:lpstr>Nickel</vt:lpstr>
      <vt:lpstr>Zinc</vt:lpstr>
      <vt:lpstr>Lithium</vt:lpstr>
      <vt:lpstr>Aluminium!Print_Area</vt:lpstr>
      <vt:lpstr>'Aus macro'!Print_Area</vt:lpstr>
      <vt:lpstr>'Commodity sector'!Print_Area</vt:lpstr>
      <vt:lpstr>Copper!Print_Area</vt:lpstr>
      <vt:lpstr>Gas!Print_Area</vt:lpstr>
      <vt:lpstr>Gold!Print_Area</vt:lpstr>
      <vt:lpstr>Lithium!Print_Area</vt:lpstr>
      <vt:lpstr>Nickel!Print_Area</vt:lpstr>
      <vt:lpstr>Oil!Print_Area</vt:lpstr>
      <vt:lpstr>'Selected exports'!Print_Area</vt:lpstr>
      <vt:lpstr>'Steel-making'!Print_Area</vt:lpstr>
      <vt:lpstr>'Steel-making iron ore'!Print_Area</vt:lpstr>
      <vt:lpstr>'Steel-making met coal'!Print_Area</vt:lpstr>
      <vt:lpstr>'Steel-making steel'!Print_Area</vt:lpstr>
      <vt:lpstr>'Thermal coal'!Print_Area</vt:lpstr>
      <vt:lpstr>Uranium!Print_Area</vt:lpstr>
      <vt:lpstr>'World macro'!Print_Area</vt:lpstr>
      <vt:lpstr>Zinc!Print_Area</vt:lpstr>
    </vt:vector>
  </TitlesOfParts>
  <Manager/>
  <Company>Department of Industry, Innovation and Science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2023-06-23T05:16:06Z</dcterms:created>
  <dcterms:modified xsi:type="dcterms:W3CDTF">2025-04-04T03:46:44Z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0x01010037E5247541893043A720F5C959CEA21B</vt:lpwstr>
  </property>
  <property fmtid="{D5CDD505-2E9C-101B-9397-08002B2CF9AE}" pid="3" name="DocHub_Year">
    <vt:lpwstr/>
  </property>
  <property fmtid="{D5CDD505-2E9C-101B-9397-08002B2CF9AE}" pid="4" name="DocHub_DocumentType">
    <vt:lpwstr>2318;#Data Sheet|57960acc-33ab-4824-9e37-e5394d89f33a</vt:lpwstr>
  </property>
  <property fmtid="{D5CDD505-2E9C-101B-9397-08002B2CF9AE}" pid="5" name="DocHub_SecurityClassification">
    <vt:lpwstr>3;#OFFICIAL|6106d03b-a1a0-4e30-9d91-d5e9fb4314f9</vt:lpwstr>
  </property>
  <property fmtid="{D5CDD505-2E9C-101B-9397-08002B2CF9AE}" pid="6" name="DocHub_Period">
    <vt:lpwstr/>
  </property>
  <property fmtid="{D5CDD505-2E9C-101B-9397-08002B2CF9AE}" pid="7" name="DocHub_WorkActivity">
    <vt:lpwstr/>
  </property>
  <property fmtid="{D5CDD505-2E9C-101B-9397-08002B2CF9AE}" pid="8" name="DocHub_CommodityType">
    <vt:lpwstr/>
  </property>
  <property fmtid="{D5CDD505-2E9C-101B-9397-08002B2CF9AE}" pid="9" name="DocHub_Keywords">
    <vt:lpwstr/>
  </property>
  <property fmtid="{D5CDD505-2E9C-101B-9397-08002B2CF9AE}" pid="10" name="_dlc_DocIdItemGuid">
    <vt:lpwstr>6b5426c8-f1e1-4589-a940-94d999827e85</vt:lpwstr>
  </property>
  <property fmtid="{D5CDD505-2E9C-101B-9397-08002B2CF9AE}" pid="11" name="{A44787D4-0540-4523-9961-78E4036D8C6D}">
    <vt:lpwstr>{37C98E79-FDF0-4E26-B397-E3F0EC950AF2}</vt:lpwstr>
  </property>
  <property fmtid="{D5CDD505-2E9C-101B-9397-08002B2CF9AE}" pid="12" name="Stratus_WorkActivity">
    <vt:lpwstr/>
  </property>
  <property fmtid="{D5CDD505-2E9C-101B-9397-08002B2CF9AE}" pid="13" name="Stratus_CommodityType">
    <vt:lpwstr/>
  </property>
  <property fmtid="{D5CDD505-2E9C-101B-9397-08002B2CF9AE}" pid="14" name="Stratus_DocumentType">
    <vt:lpwstr>10;#Spreadsheet|daf85689-7482-475a-8b6e-557d36529ea2</vt:lpwstr>
  </property>
  <property fmtid="{D5CDD505-2E9C-101B-9397-08002B2CF9AE}" pid="15" name="Stratus_Year">
    <vt:lpwstr>253;#2025|8041af35-a667-4dbf-91fa-b116fc08c536</vt:lpwstr>
  </property>
  <property fmtid="{D5CDD505-2E9C-101B-9397-08002B2CF9AE}" pid="16" name="Stratus_Period">
    <vt:lpwstr>272;#Q1|a64cf4b5-def2-4db1-9f75-773616c3102e</vt:lpwstr>
  </property>
  <property fmtid="{D5CDD505-2E9C-101B-9397-08002B2CF9AE}" pid="17" name="Stratus_SecurityClassification">
    <vt:lpwstr>36;#OFFICIAL:Sensitive|92ecd0c5-78b3-45d0-8fcd-907c8033822d</vt:lpwstr>
  </property>
</Properties>
</file>